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M76" i="3"/>
  <c r="L76"/>
  <c r="D22"/>
  <c r="X57"/>
  <c r="V57"/>
  <c r="T57"/>
  <c r="X30"/>
  <c r="V30"/>
  <c r="T30"/>
  <c r="R9"/>
  <c r="R8"/>
  <c r="R7"/>
  <c r="R6"/>
  <c r="R17"/>
  <c r="R16"/>
  <c r="R15"/>
  <c r="R14"/>
  <c r="R25"/>
  <c r="R24"/>
  <c r="R23"/>
  <c r="R22"/>
  <c r="R40"/>
  <c r="R35"/>
  <c r="R34"/>
  <c r="R33"/>
  <c r="R32"/>
  <c r="R31"/>
  <c r="R30"/>
  <c r="R43"/>
  <c r="R42"/>
  <c r="R41"/>
  <c r="R51"/>
  <c r="R50"/>
  <c r="R49"/>
  <c r="R48"/>
  <c r="R58"/>
  <c r="R57"/>
  <c r="R56"/>
  <c r="R55"/>
  <c r="R73"/>
  <c r="R78"/>
  <c r="R77"/>
  <c r="R76"/>
  <c r="R75"/>
  <c r="R74"/>
  <c r="R87"/>
  <c r="R86"/>
  <c r="R85"/>
  <c r="R84"/>
  <c r="R83"/>
  <c r="R82"/>
  <c r="V97"/>
  <c r="V96"/>
  <c r="V95"/>
  <c r="V94"/>
  <c r="V93"/>
  <c r="V92"/>
  <c r="V101"/>
  <c r="V100"/>
  <c r="V111"/>
  <c r="V110"/>
  <c r="V109"/>
  <c r="V108"/>
  <c r="V107"/>
  <c r="V106"/>
  <c r="V105"/>
  <c r="V104"/>
  <c r="V103"/>
  <c r="V102"/>
  <c r="N111"/>
  <c r="N110"/>
  <c r="N109"/>
  <c r="N108"/>
  <c r="N107"/>
  <c r="N106"/>
  <c r="N102"/>
  <c r="N101"/>
  <c r="N100"/>
  <c r="N99"/>
  <c r="N98"/>
  <c r="N97"/>
  <c r="N93"/>
  <c r="N92"/>
  <c r="N91"/>
  <c r="N90"/>
  <c r="N89"/>
  <c r="N88"/>
  <c r="N79"/>
  <c r="N84"/>
  <c r="N83"/>
  <c r="N82"/>
  <c r="N81"/>
  <c r="N80"/>
  <c r="V98"/>
  <c r="U98"/>
  <c r="T98"/>
  <c r="U112"/>
  <c r="T112"/>
  <c r="V112" s="1"/>
  <c r="S112"/>
  <c r="K112"/>
  <c r="K103"/>
  <c r="K94"/>
  <c r="K85"/>
  <c r="K76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39"/>
  <c r="N40"/>
  <c r="N41"/>
  <c r="N42"/>
  <c r="N43"/>
  <c r="N44"/>
  <c r="N45"/>
  <c r="N46"/>
  <c r="N47"/>
  <c r="N48"/>
  <c r="N49"/>
  <c r="N50"/>
  <c r="N51"/>
  <c r="N38"/>
  <c r="N37"/>
  <c r="N36"/>
  <c r="N35"/>
  <c r="N34"/>
  <c r="N25"/>
  <c r="N26"/>
  <c r="N27"/>
  <c r="N28"/>
  <c r="N29"/>
  <c r="N30"/>
  <c r="N31"/>
  <c r="N32"/>
  <c r="N33"/>
  <c r="N24"/>
  <c r="N23"/>
  <c r="N22"/>
  <c r="N21"/>
  <c r="N20"/>
  <c r="N19"/>
  <c r="N7"/>
  <c r="N8"/>
  <c r="N9"/>
  <c r="N10"/>
  <c r="N11"/>
  <c r="N12"/>
  <c r="N13"/>
  <c r="N14"/>
  <c r="N15"/>
  <c r="N16"/>
  <c r="N17"/>
  <c r="N18"/>
  <c r="N6"/>
  <c r="Q52"/>
  <c r="P52"/>
  <c r="Q88"/>
  <c r="P88"/>
  <c r="Q79"/>
  <c r="P79"/>
  <c r="Q70"/>
  <c r="P70"/>
  <c r="R70" s="1"/>
  <c r="Q60"/>
  <c r="P60"/>
  <c r="R60" s="1"/>
  <c r="Q44"/>
  <c r="P44"/>
  <c r="Q36"/>
  <c r="R36" s="1"/>
  <c r="P36"/>
  <c r="Q26"/>
  <c r="P26"/>
  <c r="Q18"/>
  <c r="P18"/>
  <c r="Q10"/>
  <c r="P10"/>
  <c r="M85"/>
  <c r="L85"/>
  <c r="M94"/>
  <c r="L94"/>
  <c r="N94" s="1"/>
  <c r="M103"/>
  <c r="L103"/>
  <c r="M112"/>
  <c r="L112"/>
  <c r="N112" s="1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36" s="1"/>
  <c r="D27"/>
  <c r="D26"/>
  <c r="D25"/>
  <c r="D24"/>
  <c r="D23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N76" l="1"/>
  <c r="D84"/>
  <c r="R44"/>
  <c r="R10"/>
  <c r="N85"/>
  <c r="R88"/>
  <c r="R79"/>
  <c r="D76"/>
  <c r="D68"/>
  <c r="R52"/>
  <c r="N103"/>
  <c r="R26"/>
  <c r="R18"/>
  <c r="D60"/>
  <c r="D52"/>
  <c r="D28"/>
  <c r="D20"/>
  <c r="D44"/>
</calcChain>
</file>

<file path=xl/sharedStrings.xml><?xml version="1.0" encoding="utf-8"?>
<sst xmlns="http://schemas.openxmlformats.org/spreadsheetml/2006/main" count="591" uniqueCount="134">
  <si>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</si>
  <si>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</si>
  <si>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</si>
  <si>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</si>
  <si>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</si>
  <si>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</si>
  <si>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</si>
  <si>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</si>
  <si>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</si>
  <si>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</si>
  <si>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</si>
  <si>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</si>
  <si>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</si>
  <si>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</si>
  <si>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</si>
  <si>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</si>
  <si>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</si>
  <si>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</si>
  <si>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</si>
  <si>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</si>
  <si>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</si>
  <si>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</si>
  <si>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</si>
  <si>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</si>
  <si>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</si>
  <si>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</si>
  <si>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</si>
  <si>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</si>
  <si>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</si>
  <si>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</si>
  <si>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</si>
  <si>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</si>
  <si>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</si>
  <si>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</si>
  <si>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</si>
  <si>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</si>
  <si>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</si>
  <si>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</si>
  <si>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</si>
  <si>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</si>
  <si>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</si>
  <si>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</si>
  <si>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</si>
  <si>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</si>
  <si>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</si>
  <si>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</si>
  <si>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</si>
  <si>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</si>
  <si>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</si>
  <si>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</si>
  <si>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</si>
  <si>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</si>
  <si>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</si>
  <si>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</si>
  <si>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</si>
  <si>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</si>
  <si>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</si>
  <si>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</si>
  <si>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</si>
  <si>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</si>
  <si>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</si>
  <si>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</si>
  <si>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</si>
  <si>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</si>
  <si>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</si>
  <si>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</si>
  <si>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</si>
  <si>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</si>
  <si>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</si>
  <si>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</si>
  <si>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</si>
  <si>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</si>
  <si>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</si>
  <si>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</si>
  <si>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</si>
  <si>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</si>
  <si>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</si>
  <si>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</si>
  <si>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</si>
  <si>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</si>
  <si>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</si>
  <si>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</si>
  <si>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</si>
  <si>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</si>
  <si>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</si>
  <si>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</si>
  <si>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</si>
  <si>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</si>
  <si>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</si>
  <si>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</si>
  <si>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</si>
  <si>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</si>
  <si>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</si>
  <si>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</si>
  <si>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</si>
  <si>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</si>
  <si>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</si>
  <si>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</si>
  <si>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</si>
  <si>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</si>
  <si>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</si>
  <si>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</si>
  <si>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</si>
  <si>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</si>
  <si>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</si>
  <si>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</si>
  <si>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</si>
  <si>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</si>
  <si>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</si>
  <si>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</si>
  <si>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</si>
  <si>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</si>
  <si>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</si>
  <si>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</si>
  <si>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</si>
  <si>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</si>
  <si>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</si>
  <si>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</si>
  <si>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>C</t>
  </si>
  <si>
    <t>A</t>
  </si>
  <si>
    <t>B</t>
  </si>
  <si>
    <t xml:space="preserve">                                            SPECIAL TESTS                          BRIX        POL            PURITY</t>
  </si>
  <si>
    <t>a</t>
  </si>
  <si>
    <t xml:space="preserve">2:.35 p.m CORTE </t>
  </si>
  <si>
    <t xml:space="preserve">I DESCARGA 4:05 P.M </t>
  </si>
  <si>
    <t>SEMILLA 5:25 P.M</t>
  </si>
  <si>
    <t>II DESCARGA 6:35 P.M</t>
  </si>
  <si>
    <t>I CORTE 6:50 P.M</t>
  </si>
  <si>
    <t>CORTE B 8:00 P.M</t>
  </si>
  <si>
    <t>2 CORTE C12:15AM</t>
  </si>
  <si>
    <t>11:45PM</t>
  </si>
  <si>
    <t>11:50PM</t>
  </si>
  <si>
    <t>12:45 AM I DESCARGA</t>
  </si>
  <si>
    <t>12:50AM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</si>
</sst>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18" fontId="0" fillId="0" borderId="1" xfId="0" applyNumberFormat="1" applyBorder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E55" zoomScale="79" zoomScaleNormal="79" workbookViewId="0">
      <selection activeCell="H67" sqref="H6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19" max="19" width="9.5546875" bestFit="1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</v>
      </c>
      <c r="D3" s="57" t="s">
        <v>78</v>
      </c>
      <c r="E3" s="29">
        <v>44469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0.27430555555555552</v>
      </c>
      <c r="H6" s="3" t="s">
        <v>119</v>
      </c>
      <c r="I6" s="3">
        <v>7</v>
      </c>
      <c r="J6" s="3">
        <v>54</v>
      </c>
      <c r="K6" s="3">
        <v>1800</v>
      </c>
      <c r="L6" s="8">
        <v>90.8</v>
      </c>
      <c r="M6" s="2">
        <v>78.88</v>
      </c>
      <c r="N6" s="26">
        <f>IF(L6&gt;0,M6/L6*100,0)</f>
        <v>86.872246696035234</v>
      </c>
      <c r="O6" s="9" t="s">
        <v>114</v>
      </c>
      <c r="P6" s="2">
        <v>65.37</v>
      </c>
      <c r="Q6" s="2">
        <v>57.66</v>
      </c>
      <c r="R6" s="26">
        <f>IF(P6&gt;0,Q6/P6*100,0)</f>
        <v>88.205598898577321</v>
      </c>
      <c r="S6" s="9" t="s">
        <v>24</v>
      </c>
      <c r="T6" s="68">
        <v>7</v>
      </c>
      <c r="U6" s="9" t="s">
        <v>24</v>
      </c>
      <c r="V6" s="68">
        <v>6.9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>
        <v>0.31597222222222221</v>
      </c>
      <c r="H7" s="3" t="s">
        <v>119</v>
      </c>
      <c r="I7" s="1">
        <v>6</v>
      </c>
      <c r="J7" s="1">
        <v>55</v>
      </c>
      <c r="K7" s="1">
        <v>1100</v>
      </c>
      <c r="L7" s="2">
        <v>90.4</v>
      </c>
      <c r="M7" s="2">
        <v>78.959999999999994</v>
      </c>
      <c r="N7" s="26">
        <f t="shared" ref="N7:N18" si="1">IF(L7&gt;0,M7/L7*100,0)</f>
        <v>87.345132743362825</v>
      </c>
      <c r="O7" s="119" t="s">
        <v>115</v>
      </c>
      <c r="P7" s="2">
        <v>66.540000000000006</v>
      </c>
      <c r="Q7" s="2">
        <v>57.36</v>
      </c>
      <c r="R7" s="26">
        <f>IF(P7&gt;0,Q7/P7*100,0)</f>
        <v>86.203787195671765</v>
      </c>
      <c r="S7" s="9" t="s">
        <v>25</v>
      </c>
      <c r="T7" s="68">
        <v>7.1</v>
      </c>
      <c r="U7" s="9" t="s">
        <v>25</v>
      </c>
      <c r="V7" s="68">
        <v>7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>
        <v>0.35069444444444442</v>
      </c>
      <c r="H8" s="3" t="s">
        <v>119</v>
      </c>
      <c r="I8" s="1">
        <v>7</v>
      </c>
      <c r="J8" s="1">
        <v>56</v>
      </c>
      <c r="K8" s="1">
        <v>1800</v>
      </c>
      <c r="L8" s="2">
        <v>90.62</v>
      </c>
      <c r="M8" s="2">
        <v>78.92</v>
      </c>
      <c r="N8" s="26">
        <f t="shared" si="1"/>
        <v>87.088942838225563</v>
      </c>
      <c r="O8" s="9" t="s">
        <v>116</v>
      </c>
      <c r="P8" s="2">
        <v>66.72</v>
      </c>
      <c r="Q8" s="2">
        <v>57.04</v>
      </c>
      <c r="R8" s="26">
        <f>IF(P8&gt;0,Q8/P8*100,0)</f>
        <v>85.491606714628304</v>
      </c>
      <c r="S8" s="9" t="s">
        <v>26</v>
      </c>
      <c r="T8" s="68">
        <v>6.8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>
        <v>0.35416666666666669</v>
      </c>
      <c r="H9" s="3" t="s">
        <v>119</v>
      </c>
      <c r="I9" s="1">
        <v>4</v>
      </c>
      <c r="J9" s="1">
        <v>57</v>
      </c>
      <c r="K9" s="1">
        <v>900</v>
      </c>
      <c r="L9" s="2">
        <v>91.6</v>
      </c>
      <c r="M9" s="2">
        <v>79.400000000000006</v>
      </c>
      <c r="N9" s="26">
        <f t="shared" si="1"/>
        <v>86.681222707423586</v>
      </c>
      <c r="O9" s="9" t="s">
        <v>117</v>
      </c>
      <c r="P9" s="2">
        <v>66.459999999999994</v>
      </c>
      <c r="Q9" s="2">
        <v>57.6</v>
      </c>
      <c r="R9" s="26">
        <f>IF(P9&gt;0,Q9/P9*100,0)</f>
        <v>86.668672885946435</v>
      </c>
      <c r="S9" s="9" t="s">
        <v>39</v>
      </c>
      <c r="T9" s="68">
        <v>7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>
        <v>0.37152777777777773</v>
      </c>
      <c r="H10" s="3" t="s">
        <v>119</v>
      </c>
      <c r="I10" s="1">
        <v>2</v>
      </c>
      <c r="J10" s="1">
        <v>58</v>
      </c>
      <c r="K10" s="1">
        <v>900</v>
      </c>
      <c r="L10" s="2">
        <v>91.02</v>
      </c>
      <c r="M10" s="2">
        <v>78.92</v>
      </c>
      <c r="N10" s="26">
        <f t="shared" si="1"/>
        <v>86.706218413535495</v>
      </c>
      <c r="O10" s="28" t="s">
        <v>4</v>
      </c>
      <c r="P10" s="25">
        <f t="shared" ref="P10" si="2">AVERAGE(P4:P9)</f>
        <v>66.272500000000008</v>
      </c>
      <c r="Q10" s="25">
        <f t="shared" ref="Q10" si="3">AVERAGE(Q4:Q9)</f>
        <v>57.414999999999999</v>
      </c>
      <c r="R10" s="137">
        <f t="shared" ref="R10" si="4">IF(P10&gt;0,Q10/P10*100,0)</f>
        <v>86.634727828284724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>
        <v>0.39930555555555558</v>
      </c>
      <c r="H11" s="3" t="s">
        <v>119</v>
      </c>
      <c r="I11" s="1">
        <v>7</v>
      </c>
      <c r="J11" s="1">
        <v>60</v>
      </c>
      <c r="K11" s="1">
        <v>1800</v>
      </c>
      <c r="L11" s="2">
        <v>91.22</v>
      </c>
      <c r="M11" s="2">
        <v>79.040000000000006</v>
      </c>
      <c r="N11" s="26">
        <f t="shared" si="1"/>
        <v>86.647664985748747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</v>
      </c>
      <c r="W11" s="9" t="s">
        <v>41</v>
      </c>
      <c r="X11" s="68">
        <v>6.6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>
        <v>0.4236111111111111</v>
      </c>
      <c r="H12" s="3" t="s">
        <v>119</v>
      </c>
      <c r="I12" s="1">
        <v>6</v>
      </c>
      <c r="J12" s="1">
        <v>61</v>
      </c>
      <c r="K12" s="1">
        <v>1100</v>
      </c>
      <c r="L12" s="2">
        <v>92.56</v>
      </c>
      <c r="M12" s="2">
        <v>78.64</v>
      </c>
      <c r="N12" s="26">
        <f t="shared" si="1"/>
        <v>84.961106309420913</v>
      </c>
      <c r="O12" s="155" t="s">
        <v>66</v>
      </c>
      <c r="P12" s="156"/>
      <c r="Q12" s="156"/>
      <c r="R12" s="157"/>
      <c r="S12" s="9" t="s">
        <v>18</v>
      </c>
      <c r="T12" s="68">
        <v>7.2</v>
      </c>
      <c r="U12" s="9" t="s">
        <v>18</v>
      </c>
      <c r="V12" s="68">
        <v>6.9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0.47222222222222227</v>
      </c>
      <c r="H13" s="3" t="s">
        <v>119</v>
      </c>
      <c r="I13" s="3">
        <v>7</v>
      </c>
      <c r="J13" s="3">
        <v>62</v>
      </c>
      <c r="K13" s="3">
        <v>1800</v>
      </c>
      <c r="L13" s="8">
        <v>91.42</v>
      </c>
      <c r="M13" s="2">
        <v>78.84</v>
      </c>
      <c r="N13" s="26">
        <f t="shared" si="1"/>
        <v>86.239334937650398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17.47</v>
      </c>
      <c r="C14" s="2">
        <v>15.35</v>
      </c>
      <c r="D14" s="26">
        <f t="shared" ref="D14:D78" si="5">IF(B14&gt;0,C14/B14*100,0)</f>
        <v>87.864911276473961</v>
      </c>
      <c r="E14" s="2">
        <v>5.4</v>
      </c>
      <c r="F14" s="97"/>
      <c r="G14" s="7">
        <v>0.55902777777777779</v>
      </c>
      <c r="H14" s="3" t="s">
        <v>119</v>
      </c>
      <c r="I14" s="3">
        <v>7</v>
      </c>
      <c r="J14" s="3">
        <v>64</v>
      </c>
      <c r="K14" s="3">
        <v>1800</v>
      </c>
      <c r="L14" s="8">
        <v>90.2</v>
      </c>
      <c r="M14" s="2">
        <v>78.08</v>
      </c>
      <c r="N14" s="26">
        <f t="shared" si="1"/>
        <v>86.563192904656319</v>
      </c>
      <c r="O14" s="9" t="s">
        <v>114</v>
      </c>
      <c r="P14" s="5">
        <v>73.599999999999994</v>
      </c>
      <c r="Q14" s="5">
        <v>52.78</v>
      </c>
      <c r="R14" s="26">
        <f>IF(P14&gt;0,Q14/P14*100,0)</f>
        <v>71.71195652173914</v>
      </c>
      <c r="S14" s="9" t="s">
        <v>56</v>
      </c>
      <c r="T14" s="68"/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17.13</v>
      </c>
      <c r="C15" s="2">
        <v>15.04</v>
      </c>
      <c r="D15" s="26">
        <f t="shared" si="5"/>
        <v>87.799182720373608</v>
      </c>
      <c r="E15" s="2">
        <v>5.6</v>
      </c>
      <c r="F15" s="97"/>
      <c r="G15" s="7">
        <v>0.56944444444444442</v>
      </c>
      <c r="H15" s="3" t="s">
        <v>119</v>
      </c>
      <c r="I15" s="3">
        <v>4</v>
      </c>
      <c r="J15" s="3">
        <v>65</v>
      </c>
      <c r="K15" s="3">
        <v>1000</v>
      </c>
      <c r="L15" s="8">
        <v>92.48</v>
      </c>
      <c r="M15" s="2">
        <v>77.72</v>
      </c>
      <c r="N15" s="26">
        <f t="shared" si="1"/>
        <v>84.039792387543244</v>
      </c>
      <c r="O15" s="119" t="s">
        <v>115</v>
      </c>
      <c r="P15" s="5">
        <v>72.89</v>
      </c>
      <c r="Q15" s="5">
        <v>53.22</v>
      </c>
      <c r="R15" s="26">
        <f>IF(P15&gt;0,Q15/P15*100,0)</f>
        <v>73.014130882151179</v>
      </c>
      <c r="S15" s="9" t="s">
        <v>19</v>
      </c>
      <c r="T15" s="68">
        <v>7.1</v>
      </c>
      <c r="U15" s="9" t="s">
        <v>19</v>
      </c>
      <c r="V15" s="68">
        <v>7.2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16.75</v>
      </c>
      <c r="C16" s="2">
        <v>14.74</v>
      </c>
      <c r="D16" s="26">
        <f t="shared" si="5"/>
        <v>88</v>
      </c>
      <c r="E16" s="2">
        <v>5.0999999999999996</v>
      </c>
      <c r="F16" s="97"/>
      <c r="G16" s="7">
        <v>0.57986111111111105</v>
      </c>
      <c r="H16" s="3" t="s">
        <v>119</v>
      </c>
      <c r="I16" s="3">
        <v>6</v>
      </c>
      <c r="J16" s="3">
        <v>66</v>
      </c>
      <c r="K16" s="3">
        <v>1100</v>
      </c>
      <c r="L16" s="8">
        <v>92.76</v>
      </c>
      <c r="M16" s="2">
        <v>78.52</v>
      </c>
      <c r="N16" s="26">
        <f t="shared" si="1"/>
        <v>84.648555411815423</v>
      </c>
      <c r="O16" s="9" t="s">
        <v>116</v>
      </c>
      <c r="P16" s="5">
        <v>74.89</v>
      </c>
      <c r="Q16" s="5">
        <v>53.3</v>
      </c>
      <c r="R16" s="26">
        <f>IF(P16&gt;0,Q16/P16*100,0)</f>
        <v>71.1710508746161</v>
      </c>
      <c r="S16" s="9" t="s">
        <v>42</v>
      </c>
      <c r="T16" s="68">
        <v>7.3</v>
      </c>
      <c r="U16" s="9" t="s">
        <v>42</v>
      </c>
      <c r="V16" s="68">
        <v>7.2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17.2</v>
      </c>
      <c r="C17" s="2">
        <v>15.21</v>
      </c>
      <c r="D17" s="26">
        <f t="shared" si="5"/>
        <v>88.430232558139537</v>
      </c>
      <c r="E17" s="2">
        <v>5.4</v>
      </c>
      <c r="F17" s="97"/>
      <c r="G17" s="7">
        <v>0.59375</v>
      </c>
      <c r="H17" s="3" t="s">
        <v>119</v>
      </c>
      <c r="I17" s="3">
        <v>2</v>
      </c>
      <c r="J17" s="3">
        <v>67</v>
      </c>
      <c r="K17" s="3">
        <v>900</v>
      </c>
      <c r="L17" s="8">
        <v>90.36</v>
      </c>
      <c r="M17" s="2">
        <v>78.040000000000006</v>
      </c>
      <c r="N17" s="26">
        <f t="shared" si="1"/>
        <v>86.365648517042942</v>
      </c>
      <c r="O17" s="9" t="s">
        <v>117</v>
      </c>
      <c r="P17" s="5">
        <v>71.97</v>
      </c>
      <c r="Q17" s="5">
        <v>48.62</v>
      </c>
      <c r="R17" s="26">
        <f>IF(P17&gt;0,Q17/P17*100,0)</f>
        <v>67.555926080311238</v>
      </c>
      <c r="S17" s="99" t="s">
        <v>20</v>
      </c>
      <c r="T17" s="68">
        <v>7.5</v>
      </c>
      <c r="U17" s="9" t="s">
        <v>20</v>
      </c>
      <c r="V17" s="68">
        <v>7.2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18.14</v>
      </c>
      <c r="C18" s="2">
        <v>16.2</v>
      </c>
      <c r="D18" s="26">
        <f t="shared" si="5"/>
        <v>89.305402425578833</v>
      </c>
      <c r="E18" s="2">
        <v>5.4</v>
      </c>
      <c r="F18" s="97"/>
      <c r="G18" s="7">
        <v>0.59722222222222221</v>
      </c>
      <c r="H18" s="3" t="s">
        <v>119</v>
      </c>
      <c r="I18" s="3">
        <v>7</v>
      </c>
      <c r="J18" s="3">
        <v>68</v>
      </c>
      <c r="K18" s="3">
        <v>1800</v>
      </c>
      <c r="L18" s="8">
        <v>90.16</v>
      </c>
      <c r="M18" s="2">
        <v>78.12</v>
      </c>
      <c r="N18" s="26">
        <f t="shared" si="1"/>
        <v>86.645962732919273</v>
      </c>
      <c r="O18" s="28" t="s">
        <v>4</v>
      </c>
      <c r="P18" s="25">
        <f t="shared" ref="P18" si="6">AVERAGE(P12:P17)</f>
        <v>73.337500000000006</v>
      </c>
      <c r="Q18" s="25">
        <f t="shared" ref="Q18" si="7">AVERAGE(Q12:Q17)</f>
        <v>51.980000000000004</v>
      </c>
      <c r="R18" s="137">
        <f t="shared" ref="R18" si="8">IF(P18&gt;0,Q18/P18*100,0)</f>
        <v>70.877791034600307</v>
      </c>
      <c r="S18" s="99" t="s">
        <v>21</v>
      </c>
      <c r="T18" s="68">
        <v>7.4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17.7</v>
      </c>
      <c r="C19" s="2">
        <v>15.61</v>
      </c>
      <c r="D19" s="26">
        <f t="shared" si="5"/>
        <v>88.192090395480221</v>
      </c>
      <c r="E19" s="2">
        <v>5.9</v>
      </c>
      <c r="F19" s="97"/>
      <c r="G19" s="7">
        <v>0.59722222222222221</v>
      </c>
      <c r="H19" s="3" t="s">
        <v>119</v>
      </c>
      <c r="I19" s="4">
        <v>1</v>
      </c>
      <c r="J19" s="4">
        <v>69</v>
      </c>
      <c r="K19" s="4">
        <v>600</v>
      </c>
      <c r="L19" s="5"/>
      <c r="M19" s="2"/>
      <c r="N19" s="26">
        <f t="shared" ref="N19:N24" si="9">IF(L19&gt;0,M19/L19*100,0)</f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7.1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17.398333333333333</v>
      </c>
      <c r="C20" s="25">
        <f>AVERAGE(C14:C19)</f>
        <v>15.358333333333334</v>
      </c>
      <c r="D20" s="26">
        <f t="shared" si="5"/>
        <v>88.274738959670472</v>
      </c>
      <c r="E20" s="25">
        <f>AVERAGE(E14:E19)</f>
        <v>5.4666666666666659</v>
      </c>
      <c r="F20" s="25"/>
      <c r="G20" s="7">
        <v>0.60069444444444442</v>
      </c>
      <c r="H20" s="3" t="s">
        <v>119</v>
      </c>
      <c r="I20" s="3">
        <v>6</v>
      </c>
      <c r="J20" s="3">
        <v>70</v>
      </c>
      <c r="K20" s="3">
        <v>1100</v>
      </c>
      <c r="L20" s="8">
        <v>91.5</v>
      </c>
      <c r="M20" s="2">
        <v>77.44</v>
      </c>
      <c r="N20" s="26">
        <f t="shared" si="9"/>
        <v>84.63387978142076</v>
      </c>
      <c r="O20" s="155" t="s">
        <v>102</v>
      </c>
      <c r="P20" s="156"/>
      <c r="Q20" s="156"/>
      <c r="R20" s="157"/>
      <c r="S20" s="99" t="s">
        <v>22</v>
      </c>
      <c r="T20" s="68">
        <v>7.5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0.6875</v>
      </c>
      <c r="H21" s="3" t="s">
        <v>119</v>
      </c>
      <c r="I21" s="3">
        <v>4</v>
      </c>
      <c r="J21" s="3">
        <v>71</v>
      </c>
      <c r="K21" s="3">
        <v>1000</v>
      </c>
      <c r="L21" s="8">
        <v>92.2</v>
      </c>
      <c r="M21" s="2">
        <v>77.7</v>
      </c>
      <c r="N21" s="26">
        <f t="shared" si="9"/>
        <v>84.273318872017356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7.2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14.35</v>
      </c>
      <c r="C22" s="2">
        <v>12.78</v>
      </c>
      <c r="D22" s="26">
        <f>IF(B22&gt;0,C22/B22*100,0)</f>
        <v>89.059233449477347</v>
      </c>
      <c r="E22" s="2">
        <v>5.6</v>
      </c>
      <c r="F22" s="97"/>
      <c r="G22" s="7">
        <v>0.70833333333333337</v>
      </c>
      <c r="H22" s="3" t="s">
        <v>119</v>
      </c>
      <c r="I22" s="3">
        <v>2</v>
      </c>
      <c r="J22" s="3">
        <v>72</v>
      </c>
      <c r="K22" s="3">
        <v>900</v>
      </c>
      <c r="L22" s="8">
        <v>91.24</v>
      </c>
      <c r="M22" s="2">
        <v>77.2</v>
      </c>
      <c r="N22" s="26">
        <f t="shared" si="9"/>
        <v>84.612012275317852</v>
      </c>
      <c r="O22" s="9" t="s">
        <v>114</v>
      </c>
      <c r="P22" s="8">
        <v>77.12</v>
      </c>
      <c r="Q22" s="8">
        <v>41.12</v>
      </c>
      <c r="R22" s="26">
        <f>IF(P22&gt;0,Q22/P22*100,0)</f>
        <v>53.319502074688785</v>
      </c>
      <c r="S22" s="9" t="s">
        <v>27</v>
      </c>
      <c r="T22" s="68">
        <v>7.4</v>
      </c>
      <c r="U22" s="9" t="s">
        <v>27</v>
      </c>
      <c r="V22" s="68">
        <v>7.1</v>
      </c>
      <c r="W22" s="9" t="s">
        <v>27</v>
      </c>
      <c r="X22" s="68"/>
      <c r="Y22" s="47"/>
    </row>
    <row r="23" spans="1:25" ht="13.8">
      <c r="A23" s="73" t="s">
        <v>47</v>
      </c>
      <c r="B23" s="2">
        <v>14.34</v>
      </c>
      <c r="C23" s="2">
        <v>5</v>
      </c>
      <c r="D23" s="26">
        <f t="shared" si="5"/>
        <v>34.867503486750351</v>
      </c>
      <c r="E23" s="2">
        <v>5</v>
      </c>
      <c r="F23" s="97"/>
      <c r="G23" s="7">
        <v>0.70833333333333337</v>
      </c>
      <c r="H23" s="3" t="s">
        <v>119</v>
      </c>
      <c r="I23" s="3">
        <v>1</v>
      </c>
      <c r="J23" s="3">
        <v>73</v>
      </c>
      <c r="K23" s="3">
        <v>600</v>
      </c>
      <c r="L23" s="8"/>
      <c r="M23" s="2"/>
      <c r="N23" s="26">
        <f t="shared" si="9"/>
        <v>0</v>
      </c>
      <c r="O23" s="119" t="s">
        <v>115</v>
      </c>
      <c r="P23" s="8">
        <v>59.93</v>
      </c>
      <c r="Q23" s="8">
        <v>33.42</v>
      </c>
      <c r="R23" s="26">
        <f>IF(P23&gt;0,Q23/P23*100,0)</f>
        <v>55.76505923577507</v>
      </c>
      <c r="S23" s="9" t="s">
        <v>28</v>
      </c>
      <c r="T23" s="68">
        <v>7.1</v>
      </c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>
        <v>13.85</v>
      </c>
      <c r="C24" s="2">
        <v>11.8</v>
      </c>
      <c r="D24" s="26">
        <f t="shared" si="5"/>
        <v>85.198555956678717</v>
      </c>
      <c r="E24" s="2">
        <v>5.4</v>
      </c>
      <c r="F24" s="97"/>
      <c r="G24" s="7">
        <v>0.71527777777777779</v>
      </c>
      <c r="H24" s="3" t="s">
        <v>119</v>
      </c>
      <c r="I24" s="3">
        <v>6</v>
      </c>
      <c r="J24" s="3">
        <v>74</v>
      </c>
      <c r="K24" s="3">
        <v>1100</v>
      </c>
      <c r="L24" s="8">
        <v>91.46</v>
      </c>
      <c r="M24" s="2">
        <v>78.08</v>
      </c>
      <c r="N24" s="26">
        <f t="shared" si="9"/>
        <v>85.370653837743276</v>
      </c>
      <c r="O24" s="9" t="s">
        <v>116</v>
      </c>
      <c r="P24" s="8">
        <v>75</v>
      </c>
      <c r="Q24" s="8">
        <v>40.98</v>
      </c>
      <c r="R24" s="26">
        <f>IF(P24&gt;0,Q24/P24*100,0)</f>
        <v>54.64</v>
      </c>
      <c r="S24" s="9" t="s">
        <v>29</v>
      </c>
      <c r="T24" s="68">
        <v>7.1</v>
      </c>
      <c r="U24" s="9" t="s">
        <v>29</v>
      </c>
      <c r="V24" s="68">
        <v>7.2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14.16</v>
      </c>
      <c r="C25" s="2">
        <v>12.1</v>
      </c>
      <c r="D25" s="26">
        <f t="shared" si="5"/>
        <v>85.451977401129938</v>
      </c>
      <c r="E25" s="2">
        <v>5.6</v>
      </c>
      <c r="F25" s="97"/>
      <c r="G25" s="7">
        <v>0.79513888888888884</v>
      </c>
      <c r="H25" s="3" t="s">
        <v>119</v>
      </c>
      <c r="I25" s="3">
        <v>2</v>
      </c>
      <c r="J25" s="3">
        <v>75</v>
      </c>
      <c r="K25" s="3">
        <v>900</v>
      </c>
      <c r="L25" s="8">
        <v>91.02</v>
      </c>
      <c r="M25" s="2">
        <v>77.400000000000006</v>
      </c>
      <c r="N25" s="26">
        <f t="shared" ref="N25:N75" si="10">IF(L25&gt;0,M25/L25*100,0)</f>
        <v>85.036255767963098</v>
      </c>
      <c r="O25" s="9" t="s">
        <v>117</v>
      </c>
      <c r="P25" s="8">
        <v>65.599999999999994</v>
      </c>
      <c r="Q25" s="8">
        <v>36.5</v>
      </c>
      <c r="R25" s="26">
        <f>IF(P25&gt;0,Q25/P25*100,0)</f>
        <v>55.640243902439025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13.46</v>
      </c>
      <c r="C26" s="2">
        <v>11.99</v>
      </c>
      <c r="D26" s="26">
        <f t="shared" si="5"/>
        <v>89.078751857355115</v>
      </c>
      <c r="E26" s="2">
        <v>5.7</v>
      </c>
      <c r="F26" s="97"/>
      <c r="G26" s="7">
        <v>0.79861111111111116</v>
      </c>
      <c r="H26" s="3" t="s">
        <v>119</v>
      </c>
      <c r="I26" s="3">
        <v>6</v>
      </c>
      <c r="J26" s="3">
        <v>76</v>
      </c>
      <c r="K26" s="3">
        <v>1100</v>
      </c>
      <c r="L26" s="8">
        <v>91.34</v>
      </c>
      <c r="M26" s="2">
        <v>77.52</v>
      </c>
      <c r="N26" s="26">
        <f t="shared" si="10"/>
        <v>84.869717538865757</v>
      </c>
      <c r="O26" s="28" t="s">
        <v>4</v>
      </c>
      <c r="P26" s="25">
        <f t="shared" ref="P26" si="11">AVERAGE(P20:P25)</f>
        <v>69.412499999999994</v>
      </c>
      <c r="Q26" s="25">
        <f t="shared" ref="Q26" si="12">AVERAGE(Q20:Q25)</f>
        <v>38.004999999999995</v>
      </c>
      <c r="R26" s="137">
        <f t="shared" ref="R26" si="13">IF(P26&gt;0,Q26/P26*100,0)</f>
        <v>54.752386097604898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14.24</v>
      </c>
      <c r="C27" s="2">
        <v>12.46</v>
      </c>
      <c r="D27" s="26">
        <f t="shared" si="5"/>
        <v>87.5</v>
      </c>
      <c r="E27" s="2">
        <v>5.4</v>
      </c>
      <c r="F27" s="97"/>
      <c r="G27" s="7">
        <v>0.80555555555555547</v>
      </c>
      <c r="H27" s="3" t="s">
        <v>119</v>
      </c>
      <c r="I27" s="3">
        <v>4</v>
      </c>
      <c r="J27" s="3">
        <v>77</v>
      </c>
      <c r="K27" s="3">
        <v>1000</v>
      </c>
      <c r="L27" s="2">
        <v>92.32</v>
      </c>
      <c r="M27" s="2">
        <v>78.16</v>
      </c>
      <c r="N27" s="26">
        <f t="shared" si="10"/>
        <v>84.662045060658585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7</v>
      </c>
      <c r="W27" s="9" t="s">
        <v>32</v>
      </c>
      <c r="X27" s="68"/>
      <c r="Y27" s="47"/>
    </row>
    <row r="28" spans="1:25" ht="15.6">
      <c r="A28" s="24" t="s">
        <v>4</v>
      </c>
      <c r="B28" s="25">
        <f>AVERAGE(B22:B27)</f>
        <v>14.066666666666665</v>
      </c>
      <c r="C28" s="25">
        <f>AVERAGE(C22:C27)</f>
        <v>11.021666666666667</v>
      </c>
      <c r="D28" s="26">
        <f t="shared" si="5"/>
        <v>78.353080568720387</v>
      </c>
      <c r="E28" s="25">
        <f>AVERAGE(E22:E27)</f>
        <v>5.45</v>
      </c>
      <c r="F28" s="25"/>
      <c r="G28" s="7">
        <v>0.8125</v>
      </c>
      <c r="H28" s="3" t="s">
        <v>119</v>
      </c>
      <c r="I28" s="3">
        <v>1</v>
      </c>
      <c r="J28" s="3">
        <v>78</v>
      </c>
      <c r="K28" s="3">
        <v>600</v>
      </c>
      <c r="L28" s="8"/>
      <c r="M28" s="2"/>
      <c r="N28" s="26">
        <f t="shared" si="10"/>
        <v>0</v>
      </c>
      <c r="O28" s="159" t="s">
        <v>67</v>
      </c>
      <c r="P28" s="160"/>
      <c r="Q28" s="160"/>
      <c r="R28" s="161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6.6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0.86805555555555547</v>
      </c>
      <c r="H29" s="3" t="s">
        <v>119</v>
      </c>
      <c r="I29" s="3">
        <v>6</v>
      </c>
      <c r="J29" s="3">
        <v>79</v>
      </c>
      <c r="K29" s="75">
        <v>1100</v>
      </c>
      <c r="L29" s="76">
        <v>91.44</v>
      </c>
      <c r="M29" s="2">
        <v>78.44</v>
      </c>
      <c r="N29" s="26">
        <f t="shared" si="10"/>
        <v>85.783027121609805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0.87847222222222221</v>
      </c>
      <c r="H30" s="3" t="s">
        <v>122</v>
      </c>
      <c r="I30" s="3">
        <v>2</v>
      </c>
      <c r="J30" s="3">
        <v>80</v>
      </c>
      <c r="K30" s="3">
        <v>900</v>
      </c>
      <c r="L30" s="2">
        <v>91.7</v>
      </c>
      <c r="M30" s="2">
        <v>78.599999999999994</v>
      </c>
      <c r="N30" s="26">
        <f t="shared" si="10"/>
        <v>85.714285714285708</v>
      </c>
      <c r="O30" s="54" t="s">
        <v>14</v>
      </c>
      <c r="P30" s="2"/>
      <c r="Q30" s="2"/>
      <c r="R30" s="26">
        <f t="shared" ref="R30:R35" si="14">IF(P30&gt;0,Q30/P30*100,0)</f>
        <v>0</v>
      </c>
      <c r="S30" s="28" t="s">
        <v>4</v>
      </c>
      <c r="T30" s="25">
        <f>AVERAGE(T6:T29)</f>
        <v>7.2</v>
      </c>
      <c r="U30" s="28" t="s">
        <v>4</v>
      </c>
      <c r="V30" s="25">
        <f>AVERAGE(V6:V29)</f>
        <v>7.0608695652173914</v>
      </c>
      <c r="W30" s="28" t="s">
        <v>4</v>
      </c>
      <c r="X30" s="25">
        <f>AVERAGE(X6:X29)</f>
        <v>6.5047619047619047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0.92708333333333337</v>
      </c>
      <c r="H31" s="3" t="s">
        <v>119</v>
      </c>
      <c r="I31" s="3">
        <v>7</v>
      </c>
      <c r="J31" s="3">
        <v>81</v>
      </c>
      <c r="K31" s="3">
        <v>1800</v>
      </c>
      <c r="L31" s="8">
        <v>90.86</v>
      </c>
      <c r="M31" s="2">
        <v>79.599999999999994</v>
      </c>
      <c r="N31" s="26">
        <f t="shared" si="10"/>
        <v>87.607307946290987</v>
      </c>
      <c r="O31" s="54" t="s">
        <v>15</v>
      </c>
      <c r="P31" s="2"/>
      <c r="Q31" s="2"/>
      <c r="R31" s="26">
        <f t="shared" si="14"/>
        <v>0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0.95486111111111116</v>
      </c>
      <c r="H32" s="3" t="s">
        <v>119</v>
      </c>
      <c r="I32" s="3">
        <v>6</v>
      </c>
      <c r="J32" s="3">
        <v>82</v>
      </c>
      <c r="K32" s="75">
        <v>1100</v>
      </c>
      <c r="L32" s="76">
        <v>91.72</v>
      </c>
      <c r="M32" s="2">
        <v>79.400000000000006</v>
      </c>
      <c r="N32" s="26">
        <f t="shared" si="10"/>
        <v>86.567815089402529</v>
      </c>
      <c r="O32" s="54" t="s">
        <v>62</v>
      </c>
      <c r="P32" s="2"/>
      <c r="Q32" s="2"/>
      <c r="R32" s="26">
        <f t="shared" si="14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0.96180555555555547</v>
      </c>
      <c r="H33" s="22" t="s">
        <v>119</v>
      </c>
      <c r="I33" s="22">
        <v>4</v>
      </c>
      <c r="J33" s="22">
        <v>83</v>
      </c>
      <c r="K33" s="22">
        <v>1000</v>
      </c>
      <c r="L33" s="23">
        <v>91.86</v>
      </c>
      <c r="M33" s="2">
        <v>77.92</v>
      </c>
      <c r="N33" s="26">
        <f t="shared" si="10"/>
        <v>84.82473328978881</v>
      </c>
      <c r="O33" s="72" t="s">
        <v>13</v>
      </c>
      <c r="P33" s="2">
        <v>85.38</v>
      </c>
      <c r="Q33" s="2">
        <v>34.119999999999997</v>
      </c>
      <c r="R33" s="26">
        <f t="shared" si="14"/>
        <v>39.962520496603418</v>
      </c>
      <c r="S33" s="9" t="s">
        <v>24</v>
      </c>
      <c r="T33" s="68">
        <v>7.9</v>
      </c>
      <c r="U33" s="9" t="s">
        <v>24</v>
      </c>
      <c r="V33" s="68">
        <v>8.4</v>
      </c>
      <c r="W33" s="12" t="s">
        <v>24</v>
      </c>
      <c r="X33" s="81">
        <v>6.6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 t="s">
        <v>130</v>
      </c>
      <c r="H34" s="22" t="s">
        <v>119</v>
      </c>
      <c r="I34" s="22">
        <v>2</v>
      </c>
      <c r="J34" s="22">
        <v>84</v>
      </c>
      <c r="K34" s="22">
        <v>900</v>
      </c>
      <c r="L34" s="23">
        <v>91.2</v>
      </c>
      <c r="M34" s="2">
        <v>79</v>
      </c>
      <c r="N34" s="26">
        <f t="shared" si="10"/>
        <v>86.622807017543863</v>
      </c>
      <c r="O34" s="54" t="s">
        <v>16</v>
      </c>
      <c r="P34" s="97"/>
      <c r="Q34" s="97"/>
      <c r="R34" s="26">
        <f t="shared" si="14"/>
        <v>0</v>
      </c>
      <c r="S34" s="9" t="s">
        <v>25</v>
      </c>
      <c r="T34" s="81">
        <v>8.3000000000000007</v>
      </c>
      <c r="U34" s="9" t="s">
        <v>25</v>
      </c>
      <c r="V34" s="81">
        <v>8.5</v>
      </c>
      <c r="W34" s="12" t="s">
        <v>25</v>
      </c>
      <c r="X34" s="81">
        <v>7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 t="s">
        <v>131</v>
      </c>
      <c r="H35" s="22" t="s">
        <v>119</v>
      </c>
      <c r="I35" s="22">
        <v>1</v>
      </c>
      <c r="J35" s="22">
        <v>85</v>
      </c>
      <c r="K35" s="22">
        <v>600</v>
      </c>
      <c r="L35" s="23"/>
      <c r="M35" s="2"/>
      <c r="N35" s="26">
        <f t="shared" si="10"/>
        <v>0</v>
      </c>
      <c r="O35" s="54" t="s">
        <v>61</v>
      </c>
      <c r="P35" s="97"/>
      <c r="Q35" s="97"/>
      <c r="R35" s="26">
        <f t="shared" si="14"/>
        <v>0</v>
      </c>
      <c r="S35" s="9" t="s">
        <v>26</v>
      </c>
      <c r="T35" s="81">
        <v>8.1</v>
      </c>
      <c r="U35" s="9" t="s">
        <v>26</v>
      </c>
      <c r="V35" s="81">
        <v>8.5</v>
      </c>
      <c r="W35" s="12" t="s">
        <v>26</v>
      </c>
      <c r="X35" s="81">
        <v>7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2.4305555555555556E-2</v>
      </c>
      <c r="H36" s="22" t="s">
        <v>119</v>
      </c>
      <c r="I36" s="22">
        <v>7</v>
      </c>
      <c r="J36" s="22">
        <v>86</v>
      </c>
      <c r="K36" s="22">
        <v>1800</v>
      </c>
      <c r="L36" s="23">
        <v>91.08</v>
      </c>
      <c r="M36" s="2">
        <v>79.040000000000006</v>
      </c>
      <c r="N36" s="26">
        <f t="shared" si="10"/>
        <v>86.780851998243307</v>
      </c>
      <c r="O36" s="28" t="s">
        <v>4</v>
      </c>
      <c r="P36" s="25">
        <f t="shared" ref="P36" si="15">AVERAGE(P30:P35)</f>
        <v>85.38</v>
      </c>
      <c r="Q36" s="25">
        <f t="shared" ref="Q36" si="16">AVERAGE(Q30:Q35)</f>
        <v>34.119999999999997</v>
      </c>
      <c r="R36" s="137">
        <f t="shared" ref="R36" si="17">IF(P36&gt;0,Q36/P36*100,0)</f>
        <v>39.962520496603418</v>
      </c>
      <c r="S36" s="9" t="s">
        <v>39</v>
      </c>
      <c r="T36" s="68">
        <v>8.1</v>
      </c>
      <c r="U36" s="9" t="s">
        <v>39</v>
      </c>
      <c r="V36" s="68">
        <v>8.4</v>
      </c>
      <c r="W36" s="12" t="s">
        <v>39</v>
      </c>
      <c r="X36" s="81">
        <v>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133</v>
      </c>
      <c r="H37" s="22" t="s">
        <v>119</v>
      </c>
      <c r="I37" s="22">
        <v>6</v>
      </c>
      <c r="J37" s="22">
        <v>87</v>
      </c>
      <c r="K37" s="22">
        <v>1100</v>
      </c>
      <c r="L37" s="23">
        <v>91.1</v>
      </c>
      <c r="M37" s="2">
        <v>78.2</v>
      </c>
      <c r="N37" s="26">
        <f t="shared" si="10"/>
        <v>85.839736553238211</v>
      </c>
      <c r="O37" s="54"/>
      <c r="P37" s="9"/>
      <c r="Q37" s="9"/>
      <c r="R37" s="9"/>
      <c r="S37" s="9" t="s">
        <v>40</v>
      </c>
      <c r="T37" s="68">
        <v>8</v>
      </c>
      <c r="U37" s="9" t="s">
        <v>40</v>
      </c>
      <c r="V37" s="68">
        <v>8.3000000000000007</v>
      </c>
      <c r="W37" s="12" t="s">
        <v>40</v>
      </c>
      <c r="X37" s="81">
        <v>6.9</v>
      </c>
      <c r="Y37" s="47"/>
    </row>
    <row r="38" spans="1:25" ht="13.8">
      <c r="A38" s="73" t="s">
        <v>46</v>
      </c>
      <c r="B38" s="2">
        <v>3.37</v>
      </c>
      <c r="C38" s="2">
        <v>2.87</v>
      </c>
      <c r="D38" s="26">
        <f t="shared" si="5"/>
        <v>85.163204747774472</v>
      </c>
      <c r="E38" s="2">
        <v>6.9</v>
      </c>
      <c r="F38" s="97"/>
      <c r="G38" s="7">
        <v>7.6388888888888895E-2</v>
      </c>
      <c r="H38" s="22" t="s">
        <v>119</v>
      </c>
      <c r="I38" s="22">
        <v>4</v>
      </c>
      <c r="J38" s="22">
        <v>88</v>
      </c>
      <c r="K38" s="22">
        <v>900</v>
      </c>
      <c r="L38" s="23">
        <v>92.1</v>
      </c>
      <c r="M38" s="2">
        <v>78.959999999999994</v>
      </c>
      <c r="N38" s="26">
        <f t="shared" si="10"/>
        <v>85.732899022801305</v>
      </c>
      <c r="O38" s="174" t="s">
        <v>58</v>
      </c>
      <c r="P38" s="175"/>
      <c r="Q38" s="175"/>
      <c r="R38" s="176"/>
      <c r="S38" s="9" t="s">
        <v>41</v>
      </c>
      <c r="T38" s="68">
        <v>7.6</v>
      </c>
      <c r="U38" s="9" t="s">
        <v>41</v>
      </c>
      <c r="V38" s="68">
        <v>8.4</v>
      </c>
      <c r="W38" s="12" t="s">
        <v>41</v>
      </c>
      <c r="X38" s="81">
        <v>6.8</v>
      </c>
      <c r="Y38" s="47"/>
    </row>
    <row r="39" spans="1:25" ht="13.8">
      <c r="A39" s="73" t="s">
        <v>47</v>
      </c>
      <c r="B39" s="2">
        <v>3.74</v>
      </c>
      <c r="C39" s="2">
        <v>3.27</v>
      </c>
      <c r="D39" s="26">
        <f t="shared" si="5"/>
        <v>87.433155080213893</v>
      </c>
      <c r="E39" s="2">
        <v>6.7</v>
      </c>
      <c r="F39" s="97"/>
      <c r="G39" s="7">
        <v>0.1111111111111111</v>
      </c>
      <c r="H39" s="22" t="s">
        <v>119</v>
      </c>
      <c r="I39" s="22">
        <v>7</v>
      </c>
      <c r="J39" s="22">
        <v>89</v>
      </c>
      <c r="K39" s="22">
        <v>1800</v>
      </c>
      <c r="L39" s="23">
        <v>90.78</v>
      </c>
      <c r="M39" s="2">
        <v>78.680000000000007</v>
      </c>
      <c r="N39" s="26">
        <f t="shared" si="10"/>
        <v>86.671072923551449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</v>
      </c>
      <c r="U39" s="9" t="s">
        <v>18</v>
      </c>
      <c r="V39" s="68">
        <v>8.1</v>
      </c>
      <c r="W39" s="12" t="s">
        <v>18</v>
      </c>
      <c r="X39" s="81">
        <v>6.8</v>
      </c>
      <c r="Y39" s="47"/>
    </row>
    <row r="40" spans="1:25" ht="13.8">
      <c r="A40" s="73" t="s">
        <v>48</v>
      </c>
      <c r="B40" s="2">
        <v>2.68</v>
      </c>
      <c r="C40" s="2">
        <v>2.0099999999999998</v>
      </c>
      <c r="D40" s="26">
        <f t="shared" si="5"/>
        <v>74.999999999999986</v>
      </c>
      <c r="E40" s="2">
        <v>6.7</v>
      </c>
      <c r="F40" s="97"/>
      <c r="G40" s="7">
        <v>0.11805555555555557</v>
      </c>
      <c r="H40" s="22" t="s">
        <v>119</v>
      </c>
      <c r="I40" s="22">
        <v>2</v>
      </c>
      <c r="J40" s="22">
        <v>90</v>
      </c>
      <c r="K40" s="22">
        <v>900</v>
      </c>
      <c r="L40" s="23">
        <v>91.3</v>
      </c>
      <c r="M40" s="2">
        <v>78.400000000000006</v>
      </c>
      <c r="N40" s="26">
        <f t="shared" si="10"/>
        <v>85.87075575027383</v>
      </c>
      <c r="O40" s="9" t="s">
        <v>114</v>
      </c>
      <c r="P40" s="8">
        <v>91.66</v>
      </c>
      <c r="Q40" s="8">
        <v>84.64</v>
      </c>
      <c r="R40" s="26">
        <f>IF(P40&gt;0,Q40/P40*100,0)</f>
        <v>92.34126118263147</v>
      </c>
      <c r="S40" s="9" t="s">
        <v>30</v>
      </c>
      <c r="T40" s="68">
        <v>7</v>
      </c>
      <c r="U40" s="9" t="s">
        <v>30</v>
      </c>
      <c r="V40" s="68">
        <v>7.9</v>
      </c>
      <c r="W40" s="12" t="s">
        <v>30</v>
      </c>
      <c r="X40" s="81">
        <v>6.6</v>
      </c>
      <c r="Y40" s="47"/>
    </row>
    <row r="41" spans="1:25" ht="13.8">
      <c r="A41" s="73" t="s">
        <v>49</v>
      </c>
      <c r="B41" s="2">
        <v>5.01</v>
      </c>
      <c r="C41" s="2">
        <v>4.1500000000000004</v>
      </c>
      <c r="D41" s="26">
        <f t="shared" si="5"/>
        <v>82.834331337325366</v>
      </c>
      <c r="E41" s="2">
        <v>6.6</v>
      </c>
      <c r="F41" s="97"/>
      <c r="G41" s="7">
        <v>0.12847222222222224</v>
      </c>
      <c r="H41" s="22" t="s">
        <v>119</v>
      </c>
      <c r="I41" s="22">
        <v>6</v>
      </c>
      <c r="J41" s="22">
        <v>91</v>
      </c>
      <c r="K41" s="22">
        <v>1100</v>
      </c>
      <c r="L41" s="23">
        <v>90.7</v>
      </c>
      <c r="M41" s="2">
        <v>79.040000000000006</v>
      </c>
      <c r="N41" s="26">
        <f t="shared" si="10"/>
        <v>87.144432194046303</v>
      </c>
      <c r="O41" s="119" t="s">
        <v>115</v>
      </c>
      <c r="P41" s="8">
        <v>91.78</v>
      </c>
      <c r="Q41" s="8">
        <v>84.8</v>
      </c>
      <c r="R41" s="26">
        <f>IF(P41&gt;0,Q41/P41*100,0)</f>
        <v>92.394857267378512</v>
      </c>
      <c r="S41" s="9" t="s">
        <v>56</v>
      </c>
      <c r="T41" s="68">
        <v>6.9</v>
      </c>
      <c r="U41" s="9" t="s">
        <v>56</v>
      </c>
      <c r="V41" s="68">
        <v>8.1</v>
      </c>
      <c r="W41" s="12" t="s">
        <v>56</v>
      </c>
      <c r="X41" s="81"/>
      <c r="Y41" s="47"/>
    </row>
    <row r="42" spans="1:25" ht="13.8">
      <c r="A42" s="73" t="s">
        <v>50</v>
      </c>
      <c r="B42" s="2">
        <v>2.27</v>
      </c>
      <c r="C42" s="2">
        <v>1.88</v>
      </c>
      <c r="D42" s="26">
        <f t="shared" si="5"/>
        <v>82.819383259911888</v>
      </c>
      <c r="E42" s="2">
        <v>7</v>
      </c>
      <c r="F42" s="97"/>
      <c r="G42" s="7">
        <v>0.15972222222222224</v>
      </c>
      <c r="H42" s="22" t="s">
        <v>119</v>
      </c>
      <c r="I42" s="22">
        <v>8</v>
      </c>
      <c r="J42" s="22">
        <v>92</v>
      </c>
      <c r="K42" s="22">
        <v>2500</v>
      </c>
      <c r="L42" s="23">
        <v>91.32</v>
      </c>
      <c r="M42" s="2">
        <v>79</v>
      </c>
      <c r="N42" s="26">
        <f t="shared" si="10"/>
        <v>86.508979413053012</v>
      </c>
      <c r="O42" s="9" t="s">
        <v>116</v>
      </c>
      <c r="P42" s="8">
        <v>90.8</v>
      </c>
      <c r="Q42" s="8">
        <v>85.76</v>
      </c>
      <c r="R42" s="26">
        <f>IF(P42&gt;0,Q42/P42*100,0)</f>
        <v>94.449339207048467</v>
      </c>
      <c r="S42" s="9" t="s">
        <v>19</v>
      </c>
      <c r="T42" s="68">
        <v>7.1</v>
      </c>
      <c r="U42" s="9" t="s">
        <v>19</v>
      </c>
      <c r="V42" s="68">
        <v>8</v>
      </c>
      <c r="W42" s="12" t="s">
        <v>19</v>
      </c>
      <c r="X42" s="81">
        <v>6.6</v>
      </c>
      <c r="Y42" s="47"/>
    </row>
    <row r="43" spans="1:25" ht="13.8">
      <c r="A43" s="73" t="s">
        <v>51</v>
      </c>
      <c r="B43" s="2">
        <v>1.87</v>
      </c>
      <c r="C43" s="2">
        <v>1.63</v>
      </c>
      <c r="D43" s="26">
        <f t="shared" si="5"/>
        <v>87.16577540106951</v>
      </c>
      <c r="E43" s="2">
        <v>7</v>
      </c>
      <c r="F43" s="97"/>
      <c r="G43" s="7">
        <v>0.20138888888888887</v>
      </c>
      <c r="H43" s="22" t="s">
        <v>119</v>
      </c>
      <c r="I43" s="22">
        <v>6</v>
      </c>
      <c r="J43" s="22">
        <v>93</v>
      </c>
      <c r="K43" s="22">
        <v>1100</v>
      </c>
      <c r="L43" s="23">
        <v>91.12</v>
      </c>
      <c r="M43" s="2">
        <v>78.599999999999994</v>
      </c>
      <c r="N43" s="26">
        <f t="shared" si="10"/>
        <v>86.259877085162415</v>
      </c>
      <c r="O43" s="9" t="s">
        <v>117</v>
      </c>
      <c r="P43" s="8"/>
      <c r="Q43" s="8"/>
      <c r="R43" s="26">
        <f>IF(P43&gt;0,Q43/P43*100,0)</f>
        <v>0</v>
      </c>
      <c r="S43" s="9" t="s">
        <v>42</v>
      </c>
      <c r="T43" s="68">
        <v>8.5</v>
      </c>
      <c r="U43" s="9" t="s">
        <v>42</v>
      </c>
      <c r="V43" s="68">
        <v>8.1999999999999993</v>
      </c>
      <c r="W43" s="12" t="s">
        <v>42</v>
      </c>
      <c r="X43" s="81">
        <v>6.7</v>
      </c>
      <c r="Y43" s="47"/>
    </row>
    <row r="44" spans="1:25" ht="15.6">
      <c r="A44" s="24" t="s">
        <v>4</v>
      </c>
      <c r="B44" s="25">
        <f>AVERAGE(B38:B43)</f>
        <v>3.1566666666666667</v>
      </c>
      <c r="C44" s="25">
        <f>AVERAGE(C38:C43)</f>
        <v>2.6349999999999998</v>
      </c>
      <c r="D44" s="26">
        <f t="shared" si="5"/>
        <v>83.474128827877507</v>
      </c>
      <c r="E44" s="25">
        <f>AVERAGE(E38:E43)</f>
        <v>6.8166666666666664</v>
      </c>
      <c r="F44" s="27"/>
      <c r="G44" s="7">
        <v>0.21180555555555555</v>
      </c>
      <c r="H44" s="22" t="s">
        <v>119</v>
      </c>
      <c r="I44" s="22">
        <v>7</v>
      </c>
      <c r="J44" s="22">
        <v>94</v>
      </c>
      <c r="K44" s="22">
        <v>1800</v>
      </c>
      <c r="L44" s="23">
        <v>90.98</v>
      </c>
      <c r="M44" s="2">
        <v>78.44</v>
      </c>
      <c r="N44" s="26">
        <f t="shared" si="10"/>
        <v>86.216750934271261</v>
      </c>
      <c r="O44" s="28" t="s">
        <v>4</v>
      </c>
      <c r="P44" s="25">
        <f t="shared" ref="P44" si="18">AVERAGE(P38:P43)</f>
        <v>91.413333333333341</v>
      </c>
      <c r="Q44" s="25">
        <f t="shared" ref="Q44" si="19">AVERAGE(Q38:Q43)</f>
        <v>85.066666666666663</v>
      </c>
      <c r="R44" s="137">
        <f t="shared" ref="R44" si="20">IF(P44&gt;0,Q44/P44*100,0)</f>
        <v>93.057176196032671</v>
      </c>
      <c r="S44" s="9" t="s">
        <v>20</v>
      </c>
      <c r="T44" s="68">
        <v>8.5</v>
      </c>
      <c r="U44" s="9" t="s">
        <v>20</v>
      </c>
      <c r="V44" s="68">
        <v>8.3000000000000007</v>
      </c>
      <c r="W44" s="12" t="s">
        <v>20</v>
      </c>
      <c r="X44" s="81">
        <v>6.9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0.22916666666666666</v>
      </c>
      <c r="H45" s="22" t="s">
        <v>119</v>
      </c>
      <c r="I45" s="22">
        <v>4</v>
      </c>
      <c r="J45" s="22">
        <v>95</v>
      </c>
      <c r="K45" s="22">
        <v>900</v>
      </c>
      <c r="L45" s="23">
        <v>90.28</v>
      </c>
      <c r="M45" s="2">
        <v>79.52</v>
      </c>
      <c r="N45" s="26">
        <f t="shared" si="10"/>
        <v>88.081524147097909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8.3000000000000007</v>
      </c>
      <c r="W45" s="9" t="s">
        <v>21</v>
      </c>
      <c r="X45" s="81">
        <v>6.7</v>
      </c>
      <c r="Y45" s="47"/>
    </row>
    <row r="46" spans="1:25" ht="13.8">
      <c r="A46" s="73" t="s">
        <v>46</v>
      </c>
      <c r="B46" s="2">
        <v>12.56</v>
      </c>
      <c r="C46" s="2">
        <v>10.91</v>
      </c>
      <c r="D46" s="26">
        <f t="shared" si="5"/>
        <v>86.863057324840767</v>
      </c>
      <c r="E46" s="2">
        <v>7</v>
      </c>
      <c r="F46" s="97"/>
      <c r="G46" s="7"/>
      <c r="H46" s="22"/>
      <c r="I46" s="22"/>
      <c r="J46" s="22"/>
      <c r="K46" s="22"/>
      <c r="L46" s="23"/>
      <c r="M46" s="2"/>
      <c r="N46" s="26">
        <f t="shared" si="10"/>
        <v>0</v>
      </c>
      <c r="O46" s="162" t="s">
        <v>70</v>
      </c>
      <c r="P46" s="163"/>
      <c r="Q46" s="163"/>
      <c r="R46" s="164"/>
      <c r="S46" s="9" t="s">
        <v>57</v>
      </c>
      <c r="T46" s="68">
        <v>8.9</v>
      </c>
      <c r="U46" s="9" t="s">
        <v>57</v>
      </c>
      <c r="V46" s="68">
        <v>8.3000000000000007</v>
      </c>
      <c r="W46" s="9" t="s">
        <v>57</v>
      </c>
      <c r="X46" s="81">
        <v>6.7</v>
      </c>
      <c r="Y46" s="47"/>
    </row>
    <row r="47" spans="1:25" ht="13.8">
      <c r="A47" s="73" t="s">
        <v>47</v>
      </c>
      <c r="B47" s="2">
        <v>12.64</v>
      </c>
      <c r="C47" s="2">
        <v>10.91</v>
      </c>
      <c r="D47" s="26">
        <f t="shared" si="5"/>
        <v>86.313291139240505</v>
      </c>
      <c r="E47" s="2">
        <v>7</v>
      </c>
      <c r="F47" s="97"/>
      <c r="G47" s="7"/>
      <c r="H47" s="22"/>
      <c r="I47" s="22"/>
      <c r="J47" s="22"/>
      <c r="K47" s="22"/>
      <c r="L47" s="23"/>
      <c r="M47" s="2"/>
      <c r="N47" s="26">
        <f t="shared" si="1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</v>
      </c>
      <c r="U47" s="9" t="s">
        <v>22</v>
      </c>
      <c r="V47" s="68">
        <v>8.4</v>
      </c>
      <c r="W47" s="9" t="s">
        <v>22</v>
      </c>
      <c r="X47" s="81">
        <v>6.7</v>
      </c>
      <c r="Y47" s="47"/>
    </row>
    <row r="48" spans="1:25" ht="13.8">
      <c r="A48" s="73" t="s">
        <v>48</v>
      </c>
      <c r="B48" s="2">
        <v>13</v>
      </c>
      <c r="C48" s="2">
        <v>11.22</v>
      </c>
      <c r="D48" s="26">
        <f t="shared" si="5"/>
        <v>86.307692307692307</v>
      </c>
      <c r="E48" s="2">
        <v>7.2</v>
      </c>
      <c r="F48" s="97"/>
      <c r="G48" s="7"/>
      <c r="H48" s="22"/>
      <c r="I48" s="22"/>
      <c r="J48" s="22"/>
      <c r="K48" s="22"/>
      <c r="L48" s="23"/>
      <c r="M48" s="2"/>
      <c r="N48" s="26">
        <f t="shared" si="10"/>
        <v>0</v>
      </c>
      <c r="O48" s="9" t="s">
        <v>114</v>
      </c>
      <c r="P48" s="8"/>
      <c r="Q48" s="8"/>
      <c r="R48" s="26">
        <f>IF(P48&gt;0,Q48/P48*100,0)</f>
        <v>0</v>
      </c>
      <c r="S48" s="99" t="s">
        <v>23</v>
      </c>
      <c r="T48" s="68">
        <v>8.6</v>
      </c>
      <c r="U48" s="9" t="s">
        <v>23</v>
      </c>
      <c r="V48" s="68">
        <v>8.3000000000000007</v>
      </c>
      <c r="W48" s="9" t="s">
        <v>23</v>
      </c>
      <c r="X48" s="81">
        <v>6.7</v>
      </c>
      <c r="Y48" s="47"/>
    </row>
    <row r="49" spans="1:25" ht="15">
      <c r="A49" s="73" t="s">
        <v>49</v>
      </c>
      <c r="B49" s="2">
        <v>11.17</v>
      </c>
      <c r="C49" s="2">
        <v>9.73</v>
      </c>
      <c r="D49" s="26">
        <f t="shared" si="5"/>
        <v>87.108325872873777</v>
      </c>
      <c r="E49" s="2">
        <v>7.1</v>
      </c>
      <c r="F49" s="97"/>
      <c r="G49" s="7"/>
      <c r="H49" s="22"/>
      <c r="I49" s="22"/>
      <c r="J49" s="22"/>
      <c r="K49" s="85"/>
      <c r="L49" s="86"/>
      <c r="M49" s="2"/>
      <c r="N49" s="26">
        <f t="shared" si="10"/>
        <v>0</v>
      </c>
      <c r="O49" s="119" t="s">
        <v>115</v>
      </c>
      <c r="P49" s="8"/>
      <c r="Q49" s="8"/>
      <c r="R49" s="26">
        <f>IF(P49&gt;0,Q49/P49*100,0)</f>
        <v>0</v>
      </c>
      <c r="S49" s="99" t="s">
        <v>27</v>
      </c>
      <c r="T49" s="68">
        <v>5.4</v>
      </c>
      <c r="U49" s="9" t="s">
        <v>27</v>
      </c>
      <c r="V49" s="68">
        <v>8.4</v>
      </c>
      <c r="W49" s="9" t="s">
        <v>27</v>
      </c>
      <c r="X49" s="81">
        <v>6.8</v>
      </c>
      <c r="Y49" s="47"/>
    </row>
    <row r="50" spans="1:25" ht="13.8">
      <c r="A50" s="73" t="s">
        <v>50</v>
      </c>
      <c r="B50" s="2">
        <v>11.6</v>
      </c>
      <c r="C50" s="2">
        <v>10.11</v>
      </c>
      <c r="D50" s="26">
        <f t="shared" si="5"/>
        <v>87.155172413793096</v>
      </c>
      <c r="E50" s="2">
        <v>7.5</v>
      </c>
      <c r="F50" s="97"/>
      <c r="G50" s="7"/>
      <c r="H50" s="87"/>
      <c r="I50" s="87"/>
      <c r="J50" s="87"/>
      <c r="K50" s="87"/>
      <c r="L50" s="87"/>
      <c r="M50" s="2"/>
      <c r="N50" s="26">
        <f t="shared" si="10"/>
        <v>0</v>
      </c>
      <c r="O50" s="9" t="s">
        <v>116</v>
      </c>
      <c r="P50" s="8">
        <v>91.2</v>
      </c>
      <c r="Q50" s="8">
        <v>82.48</v>
      </c>
      <c r="R50" s="26">
        <f>IF(P50&gt;0,Q50/P50*100,0)</f>
        <v>90.438596491228068</v>
      </c>
      <c r="S50" s="9" t="s">
        <v>28</v>
      </c>
      <c r="T50" s="68">
        <v>8.5</v>
      </c>
      <c r="U50" s="9" t="s">
        <v>28</v>
      </c>
      <c r="V50" s="68">
        <v>8.3000000000000007</v>
      </c>
      <c r="W50" s="9" t="s">
        <v>28</v>
      </c>
      <c r="X50" s="81">
        <v>6.7</v>
      </c>
      <c r="Y50" s="47"/>
    </row>
    <row r="51" spans="1:25" ht="13.8">
      <c r="A51" s="73" t="s">
        <v>51</v>
      </c>
      <c r="B51" s="2">
        <v>12.43</v>
      </c>
      <c r="C51" s="2">
        <v>10.93</v>
      </c>
      <c r="D51" s="26">
        <f t="shared" si="5"/>
        <v>87.932421560740153</v>
      </c>
      <c r="E51" s="2">
        <v>7</v>
      </c>
      <c r="F51" s="97"/>
      <c r="G51" s="7"/>
      <c r="H51" s="22"/>
      <c r="I51" s="22"/>
      <c r="J51" s="22"/>
      <c r="K51" s="22"/>
      <c r="L51" s="22"/>
      <c r="M51" s="2"/>
      <c r="N51" s="26">
        <f t="shared" si="10"/>
        <v>0</v>
      </c>
      <c r="O51" s="9" t="s">
        <v>117</v>
      </c>
      <c r="P51" s="8"/>
      <c r="Q51" s="8"/>
      <c r="R51" s="26">
        <f>IF(P51&gt;0,Q51/P51*100,0)</f>
        <v>0</v>
      </c>
      <c r="S51" s="9" t="s">
        <v>29</v>
      </c>
      <c r="T51" s="68">
        <v>8.6999999999999993</v>
      </c>
      <c r="U51" s="9" t="s">
        <v>29</v>
      </c>
      <c r="V51" s="68">
        <v>8.4</v>
      </c>
      <c r="W51" s="9" t="s">
        <v>29</v>
      </c>
      <c r="X51" s="81">
        <v>6.7</v>
      </c>
      <c r="Y51" s="47"/>
    </row>
    <row r="52" spans="1:25" ht="15.6">
      <c r="A52" s="24" t="s">
        <v>4</v>
      </c>
      <c r="B52" s="25">
        <f>AVERAGE(B46:B51)</f>
        <v>12.233333333333334</v>
      </c>
      <c r="C52" s="25">
        <f>AVERAGE(C46:C51)</f>
        <v>10.635</v>
      </c>
      <c r="D52" s="26">
        <f t="shared" si="5"/>
        <v>86.934604904632138</v>
      </c>
      <c r="E52" s="25">
        <f>AVERAGE(E46:E51)</f>
        <v>7.1333333333333329</v>
      </c>
      <c r="F52" s="27"/>
      <c r="G52" s="7"/>
      <c r="H52" s="22"/>
      <c r="I52" s="22"/>
      <c r="J52" s="22"/>
      <c r="K52" s="22"/>
      <c r="L52" s="23"/>
      <c r="M52" s="2"/>
      <c r="N52" s="26">
        <f t="shared" si="10"/>
        <v>0</v>
      </c>
      <c r="O52" s="28" t="s">
        <v>4</v>
      </c>
      <c r="P52" s="25">
        <f t="shared" ref="P52" si="21">AVERAGE(P46:P51)</f>
        <v>91.2</v>
      </c>
      <c r="Q52" s="25">
        <f t="shared" ref="Q52" si="22">AVERAGE(Q46:Q51)</f>
        <v>82.48</v>
      </c>
      <c r="R52" s="137">
        <f t="shared" ref="R52" si="23">IF(P52&gt;0,Q52/P52*100,0)</f>
        <v>90.438596491228068</v>
      </c>
      <c r="S52" s="9" t="s">
        <v>63</v>
      </c>
      <c r="T52" s="68">
        <v>8.6</v>
      </c>
      <c r="U52" s="9" t="s">
        <v>63</v>
      </c>
      <c r="V52" s="68">
        <v>8.3000000000000007</v>
      </c>
      <c r="W52" s="9" t="s">
        <v>63</v>
      </c>
      <c r="X52" s="81">
        <v>6.7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6">
        <f t="shared" si="10"/>
        <v>0</v>
      </c>
      <c r="O53" s="165" t="s">
        <v>105</v>
      </c>
      <c r="P53" s="166"/>
      <c r="Q53" s="166"/>
      <c r="R53" s="167"/>
      <c r="S53" s="9" t="s">
        <v>31</v>
      </c>
      <c r="T53" s="68">
        <v>8.1999999999999993</v>
      </c>
      <c r="U53" s="9" t="s">
        <v>31</v>
      </c>
      <c r="V53" s="68">
        <v>8.1999999999999993</v>
      </c>
      <c r="W53" s="9" t="s">
        <v>31</v>
      </c>
      <c r="X53" s="81">
        <v>6.8</v>
      </c>
      <c r="Y53" s="47"/>
    </row>
    <row r="54" spans="1:25" ht="13.8">
      <c r="A54" s="73" t="s">
        <v>46</v>
      </c>
      <c r="B54" s="2">
        <v>65.05</v>
      </c>
      <c r="C54" s="2">
        <v>56.44</v>
      </c>
      <c r="D54" s="26">
        <f t="shared" si="5"/>
        <v>86.764027671022291</v>
      </c>
      <c r="E54" s="2">
        <v>6.5</v>
      </c>
      <c r="F54" s="97"/>
      <c r="G54" s="7"/>
      <c r="H54" s="22"/>
      <c r="I54" s="22"/>
      <c r="J54" s="22"/>
      <c r="K54" s="22"/>
      <c r="L54" s="23"/>
      <c r="M54" s="2"/>
      <c r="N54" s="26">
        <f t="shared" si="1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8.3000000000000007</v>
      </c>
      <c r="W54" s="9" t="s">
        <v>32</v>
      </c>
      <c r="X54" s="81">
        <v>6.7</v>
      </c>
      <c r="Y54" s="100"/>
    </row>
    <row r="55" spans="1:25" ht="13.8">
      <c r="A55" s="73" t="s">
        <v>47</v>
      </c>
      <c r="B55" s="2">
        <v>64.69</v>
      </c>
      <c r="C55" s="2">
        <v>56.18</v>
      </c>
      <c r="D55" s="26">
        <f t="shared" si="5"/>
        <v>86.844952852063699</v>
      </c>
      <c r="E55" s="2">
        <v>6.6</v>
      </c>
      <c r="F55" s="97"/>
      <c r="G55" s="89"/>
      <c r="H55" s="22"/>
      <c r="I55" s="22"/>
      <c r="J55" s="22"/>
      <c r="K55" s="22"/>
      <c r="L55" s="23"/>
      <c r="M55" s="2"/>
      <c r="N55" s="26">
        <f t="shared" si="10"/>
        <v>0</v>
      </c>
      <c r="O55" s="9" t="s">
        <v>114</v>
      </c>
      <c r="P55" s="2"/>
      <c r="Q55" s="2"/>
      <c r="R55" s="26">
        <f>IF(P55&gt;0,Q55/P55*100,0)</f>
        <v>0</v>
      </c>
      <c r="S55" s="9" t="s">
        <v>33</v>
      </c>
      <c r="T55" s="68">
        <v>8</v>
      </c>
      <c r="U55" s="9" t="s">
        <v>33</v>
      </c>
      <c r="V55" s="68">
        <v>8.4</v>
      </c>
      <c r="W55" s="9" t="s">
        <v>33</v>
      </c>
      <c r="X55" s="81">
        <v>6.7</v>
      </c>
      <c r="Y55" s="100"/>
    </row>
    <row r="56" spans="1:25" ht="13.8">
      <c r="A56" s="73" t="s">
        <v>48</v>
      </c>
      <c r="B56" s="2">
        <v>65.72</v>
      </c>
      <c r="C56" s="2">
        <v>56.56</v>
      </c>
      <c r="D56" s="26">
        <f t="shared" si="5"/>
        <v>86.062081558125385</v>
      </c>
      <c r="E56" s="2">
        <v>6.5</v>
      </c>
      <c r="F56" s="97"/>
      <c r="G56" s="89"/>
      <c r="H56" s="22"/>
      <c r="I56" s="22"/>
      <c r="J56" s="22"/>
      <c r="K56" s="22"/>
      <c r="L56" s="23"/>
      <c r="M56" s="2"/>
      <c r="N56" s="26">
        <f t="shared" si="10"/>
        <v>0</v>
      </c>
      <c r="O56" s="119" t="s">
        <v>115</v>
      </c>
      <c r="P56" s="2"/>
      <c r="Q56" s="2"/>
      <c r="R56" s="26">
        <f>IF(P56&gt;0,Q56/P56*100,0)</f>
        <v>0</v>
      </c>
      <c r="S56" s="9" t="s">
        <v>34</v>
      </c>
      <c r="T56" s="68">
        <v>8.3000000000000007</v>
      </c>
      <c r="U56" s="9" t="s">
        <v>34</v>
      </c>
      <c r="V56" s="68">
        <v>8.6</v>
      </c>
      <c r="W56" s="9" t="s">
        <v>34</v>
      </c>
      <c r="X56" s="81">
        <v>6.7</v>
      </c>
      <c r="Y56" s="47"/>
    </row>
    <row r="57" spans="1:25" ht="15.6">
      <c r="A57" s="73" t="s">
        <v>49</v>
      </c>
      <c r="B57" s="2">
        <v>65.66</v>
      </c>
      <c r="C57" s="2">
        <v>56.04</v>
      </c>
      <c r="D57" s="26">
        <f t="shared" si="5"/>
        <v>85.348766372220524</v>
      </c>
      <c r="E57" s="2">
        <v>6.5</v>
      </c>
      <c r="F57" s="98"/>
      <c r="G57" s="89"/>
      <c r="H57" s="22"/>
      <c r="I57" s="22"/>
      <c r="J57" s="22"/>
      <c r="K57" s="22"/>
      <c r="L57" s="23"/>
      <c r="M57" s="2"/>
      <c r="N57" s="26">
        <f t="shared" si="10"/>
        <v>0</v>
      </c>
      <c r="O57" s="9" t="s">
        <v>116</v>
      </c>
      <c r="P57" s="2"/>
      <c r="Q57" s="2"/>
      <c r="R57" s="26">
        <f>IF(P57&gt;0,Q57/P57*100,0)</f>
        <v>0</v>
      </c>
      <c r="S57" s="124" t="s">
        <v>4</v>
      </c>
      <c r="T57" s="25">
        <f>AVERAGE(T33:T56)</f>
        <v>8.0458333333333325</v>
      </c>
      <c r="U57" s="28" t="s">
        <v>4</v>
      </c>
      <c r="V57" s="25">
        <f>AVERAGE(V33:V56)</f>
        <v>8.3041666666666689</v>
      </c>
      <c r="W57" s="28" t="s">
        <v>4</v>
      </c>
      <c r="X57" s="25">
        <f>AVERAGE(X33:X56)</f>
        <v>6.7608695652173916</v>
      </c>
      <c r="Y57" s="47"/>
    </row>
    <row r="58" spans="1:25" ht="13.8">
      <c r="A58" s="73" t="s">
        <v>50</v>
      </c>
      <c r="B58" s="2">
        <v>64.95</v>
      </c>
      <c r="C58" s="2">
        <v>56.26</v>
      </c>
      <c r="D58" s="26">
        <f t="shared" si="5"/>
        <v>86.620477290223235</v>
      </c>
      <c r="E58" s="2">
        <v>6.5</v>
      </c>
      <c r="F58" s="97"/>
      <c r="G58" s="89"/>
      <c r="H58" s="22"/>
      <c r="I58" s="22"/>
      <c r="J58" s="22"/>
      <c r="K58" s="22"/>
      <c r="L58" s="23"/>
      <c r="M58" s="2"/>
      <c r="N58" s="26">
        <f t="shared" si="10"/>
        <v>0</v>
      </c>
      <c r="O58" s="9" t="s">
        <v>117</v>
      </c>
      <c r="P58" s="2"/>
      <c r="Q58" s="2"/>
      <c r="R58" s="26">
        <f>IF(P58&gt;0,Q58/P58*100,0)</f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65.48</v>
      </c>
      <c r="C59" s="2">
        <v>52.22</v>
      </c>
      <c r="D59" s="26">
        <f t="shared" si="5"/>
        <v>79.749541844838106</v>
      </c>
      <c r="E59" s="2">
        <v>6.6</v>
      </c>
      <c r="F59" s="97"/>
      <c r="G59" s="89"/>
      <c r="H59" s="22"/>
      <c r="I59" s="22"/>
      <c r="J59" s="22"/>
      <c r="K59" s="22"/>
      <c r="L59" s="23"/>
      <c r="M59" s="2"/>
      <c r="N59" s="26">
        <f t="shared" si="10"/>
        <v>0</v>
      </c>
      <c r="O59" s="1"/>
      <c r="P59" s="97"/>
      <c r="Q59" s="97"/>
      <c r="R59" s="26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65.25833333333334</v>
      </c>
      <c r="C60" s="25">
        <f>AVERAGE(C54:C59)</f>
        <v>55.616666666666674</v>
      </c>
      <c r="D60" s="26">
        <f t="shared" si="5"/>
        <v>85.225386285276471</v>
      </c>
      <c r="E60" s="25">
        <f>AVERAGE(E54:E59)</f>
        <v>6.5333333333333341</v>
      </c>
      <c r="F60" s="27"/>
      <c r="G60" s="89"/>
      <c r="H60" s="22"/>
      <c r="I60" s="22"/>
      <c r="J60" s="22"/>
      <c r="K60" s="22"/>
      <c r="L60" s="23"/>
      <c r="M60" s="2"/>
      <c r="N60" s="26">
        <f t="shared" si="10"/>
        <v>0</v>
      </c>
      <c r="O60" s="28" t="s">
        <v>4</v>
      </c>
      <c r="P60" s="25" t="e">
        <f t="shared" ref="P60" si="24">AVERAGE(P54:P59)</f>
        <v>#DIV/0!</v>
      </c>
      <c r="Q60" s="25" t="e">
        <f t="shared" ref="Q60" si="25">AVERAGE(Q54:Q59)</f>
        <v>#DIV/0!</v>
      </c>
      <c r="R60" s="137" t="e">
        <f t="shared" ref="R60" si="26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6">
        <f t="shared" si="10"/>
        <v>0</v>
      </c>
      <c r="O61" s="171" t="s">
        <v>68</v>
      </c>
      <c r="P61" s="171"/>
      <c r="Q61" s="171"/>
      <c r="R61" s="171"/>
      <c r="S61" s="41"/>
      <c r="T61" s="60">
        <v>1</v>
      </c>
      <c r="U61" s="125">
        <v>413</v>
      </c>
      <c r="V61" s="108"/>
      <c r="W61" s="60">
        <v>1</v>
      </c>
      <c r="X61" s="62">
        <v>745</v>
      </c>
      <c r="Y61" s="47"/>
    </row>
    <row r="62" spans="1:25" ht="15">
      <c r="A62" s="73" t="s">
        <v>46</v>
      </c>
      <c r="B62" s="2">
        <v>13.2</v>
      </c>
      <c r="C62" s="2">
        <v>11.34</v>
      </c>
      <c r="D62" s="26">
        <f t="shared" si="5"/>
        <v>85.909090909090907</v>
      </c>
      <c r="E62" s="2">
        <v>6.9</v>
      </c>
      <c r="F62" s="2"/>
      <c r="G62" s="89"/>
      <c r="H62" s="22"/>
      <c r="I62" s="22"/>
      <c r="J62" s="22"/>
      <c r="K62" s="85"/>
      <c r="L62" s="86"/>
      <c r="M62" s="2"/>
      <c r="N62" s="26">
        <f t="shared" si="1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1000</v>
      </c>
      <c r="V62" s="108"/>
      <c r="W62" s="60">
        <v>2</v>
      </c>
      <c r="X62" s="62">
        <v>1025</v>
      </c>
      <c r="Y62" s="47"/>
    </row>
    <row r="63" spans="1:25" ht="15">
      <c r="A63" s="73" t="s">
        <v>47</v>
      </c>
      <c r="B63" s="2">
        <v>12.65</v>
      </c>
      <c r="C63" s="2">
        <v>10.96</v>
      </c>
      <c r="D63" s="26">
        <f t="shared" si="5"/>
        <v>86.640316205533594</v>
      </c>
      <c r="E63" s="2">
        <v>6.6</v>
      </c>
      <c r="F63" s="2"/>
      <c r="G63" s="89"/>
      <c r="H63" s="22"/>
      <c r="I63" s="22"/>
      <c r="J63" s="22"/>
      <c r="K63" s="22"/>
      <c r="L63" s="22"/>
      <c r="M63" s="2"/>
      <c r="N63" s="26">
        <f t="shared" si="1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1150</v>
      </c>
      <c r="V63" s="108"/>
      <c r="W63" s="69">
        <v>3</v>
      </c>
      <c r="X63" s="62">
        <v>1114</v>
      </c>
      <c r="Y63" s="47"/>
    </row>
    <row r="64" spans="1:25" ht="15">
      <c r="A64" s="73" t="s">
        <v>48</v>
      </c>
      <c r="B64" s="2">
        <v>12.14</v>
      </c>
      <c r="C64" s="2">
        <v>10.29</v>
      </c>
      <c r="D64" s="26">
        <f t="shared" si="5"/>
        <v>84.761120263591422</v>
      </c>
      <c r="E64" s="2">
        <v>7.1</v>
      </c>
      <c r="F64" s="2"/>
      <c r="G64" s="89"/>
      <c r="H64" s="22"/>
      <c r="I64" s="22"/>
      <c r="J64" s="22"/>
      <c r="K64" s="22"/>
      <c r="L64" s="22"/>
      <c r="M64" s="2"/>
      <c r="N64" s="26">
        <f t="shared" si="10"/>
        <v>0</v>
      </c>
      <c r="O64" s="54" t="s">
        <v>14</v>
      </c>
      <c r="P64" s="8">
        <v>99.31</v>
      </c>
      <c r="Q64" s="8"/>
      <c r="R64" s="8"/>
      <c r="S64" s="41"/>
      <c r="T64" s="60">
        <v>4</v>
      </c>
      <c r="U64" s="125">
        <v>925</v>
      </c>
      <c r="V64" s="108"/>
      <c r="W64" s="60">
        <v>4</v>
      </c>
      <c r="X64" s="62">
        <v>992</v>
      </c>
      <c r="Y64" s="47"/>
    </row>
    <row r="65" spans="1:30" ht="15">
      <c r="A65" s="73" t="s">
        <v>49</v>
      </c>
      <c r="B65" s="2">
        <v>11.46</v>
      </c>
      <c r="C65" s="2">
        <v>9.6300000000000008</v>
      </c>
      <c r="D65" s="26">
        <f t="shared" si="5"/>
        <v>84.031413612565444</v>
      </c>
      <c r="E65" s="2">
        <v>6.9</v>
      </c>
      <c r="F65" s="2"/>
      <c r="G65" s="89"/>
      <c r="H65" s="22"/>
      <c r="I65" s="22"/>
      <c r="J65" s="22"/>
      <c r="K65" s="22"/>
      <c r="L65" s="23"/>
      <c r="M65" s="2"/>
      <c r="N65" s="26">
        <f t="shared" si="10"/>
        <v>0</v>
      </c>
      <c r="O65" s="54" t="s">
        <v>15</v>
      </c>
      <c r="P65" s="8">
        <v>99.39</v>
      </c>
      <c r="Q65" s="8"/>
      <c r="R65" s="8"/>
      <c r="S65" s="41"/>
      <c r="T65" s="60">
        <v>5</v>
      </c>
      <c r="U65" s="125">
        <v>1260</v>
      </c>
      <c r="V65" s="108"/>
      <c r="W65" s="60">
        <v>5</v>
      </c>
      <c r="X65" s="62">
        <v>1018</v>
      </c>
      <c r="Y65" s="47"/>
      <c r="AB65" s="143"/>
      <c r="AC65" s="143"/>
      <c r="AD65" s="143"/>
    </row>
    <row r="66" spans="1:30" ht="15">
      <c r="A66" s="73" t="s">
        <v>50</v>
      </c>
      <c r="B66" s="2">
        <v>10.37</v>
      </c>
      <c r="C66" s="2">
        <v>8.76</v>
      </c>
      <c r="D66" s="26">
        <f t="shared" si="5"/>
        <v>84.474445515911285</v>
      </c>
      <c r="E66" s="2">
        <v>7.1</v>
      </c>
      <c r="F66" s="120"/>
      <c r="G66" s="139"/>
      <c r="H66" s="139"/>
      <c r="I66" s="139"/>
      <c r="J66" s="139"/>
      <c r="K66" s="139"/>
      <c r="L66" s="139"/>
      <c r="M66" s="2"/>
      <c r="N66" s="26">
        <f t="shared" si="10"/>
        <v>0</v>
      </c>
      <c r="O66" s="54" t="s">
        <v>62</v>
      </c>
      <c r="P66" s="8">
        <v>99.21</v>
      </c>
      <c r="Q66" s="8"/>
      <c r="R66" s="8"/>
      <c r="S66" s="41"/>
      <c r="T66" s="60">
        <v>6</v>
      </c>
      <c r="U66" s="125">
        <v>1048</v>
      </c>
      <c r="V66" s="108"/>
      <c r="W66" s="60">
        <v>6</v>
      </c>
      <c r="X66" s="62">
        <v>917</v>
      </c>
      <c r="Y66" s="47"/>
    </row>
    <row r="67" spans="1:30" ht="15">
      <c r="A67" s="73" t="s">
        <v>51</v>
      </c>
      <c r="B67" s="2">
        <v>10.02</v>
      </c>
      <c r="C67" s="2">
        <v>8.82</v>
      </c>
      <c r="D67" s="26">
        <f t="shared" si="5"/>
        <v>88.023952095808383</v>
      </c>
      <c r="E67" s="2"/>
      <c r="F67" s="120"/>
      <c r="G67" s="140"/>
      <c r="H67" s="140"/>
      <c r="I67" s="140"/>
      <c r="J67" s="140"/>
      <c r="K67" s="140"/>
      <c r="L67" s="140"/>
      <c r="M67" s="2"/>
      <c r="N67" s="26">
        <f t="shared" si="10"/>
        <v>0</v>
      </c>
      <c r="O67" s="72" t="s">
        <v>13</v>
      </c>
      <c r="P67" s="8">
        <v>99.3</v>
      </c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>
        <f>AVERAGE(B62:B67)</f>
        <v>11.64</v>
      </c>
      <c r="C68" s="25">
        <f>AVERAGE(C62:C67)</f>
        <v>9.9666666666666668</v>
      </c>
      <c r="D68" s="26">
        <f>IF(B68&gt;0,C68/B68*100,0)</f>
        <v>85.624284077892327</v>
      </c>
      <c r="E68" s="25">
        <f>AVERAGE(E62:E67)</f>
        <v>6.92</v>
      </c>
      <c r="F68" s="92"/>
      <c r="G68" s="141"/>
      <c r="H68" s="141"/>
      <c r="I68" s="141"/>
      <c r="J68" s="141"/>
      <c r="K68" s="141"/>
      <c r="L68" s="141"/>
      <c r="M68" s="2"/>
      <c r="N68" s="26">
        <f t="shared" si="10"/>
        <v>0</v>
      </c>
      <c r="O68" s="54" t="s">
        <v>16</v>
      </c>
      <c r="P68" s="8">
        <v>99.55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6">
        <f t="shared" si="10"/>
        <v>0</v>
      </c>
      <c r="O69" s="54" t="s">
        <v>61</v>
      </c>
      <c r="P69" s="8">
        <v>99.36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26">
        <f t="shared" si="10"/>
        <v>0</v>
      </c>
      <c r="O70" s="28" t="s">
        <v>4</v>
      </c>
      <c r="P70" s="25">
        <f t="shared" ref="P70" si="27">AVERAGE(P64:P69)</f>
        <v>99.353333333333339</v>
      </c>
      <c r="Q70" s="25" t="e">
        <f t="shared" ref="Q70" si="28">AVERAGE(Q64:Q69)</f>
        <v>#DIV/0!</v>
      </c>
      <c r="R70" s="137" t="e">
        <f t="shared" ref="R70" si="29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2"/>
      <c r="C71" s="2"/>
      <c r="D71" s="26">
        <f t="shared" si="5"/>
        <v>0</v>
      </c>
      <c r="E71" s="2"/>
      <c r="F71" s="120"/>
      <c r="G71" s="7"/>
      <c r="H71" s="3"/>
      <c r="I71" s="3"/>
      <c r="J71" s="3"/>
      <c r="K71" s="75"/>
      <c r="L71" s="101"/>
      <c r="M71" s="2"/>
      <c r="N71" s="26">
        <f t="shared" si="10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2"/>
      <c r="C72" s="2"/>
      <c r="D72" s="26">
        <f t="shared" si="5"/>
        <v>0</v>
      </c>
      <c r="E72" s="2"/>
      <c r="F72" s="120"/>
      <c r="G72" s="3"/>
      <c r="H72" s="3"/>
      <c r="I72" s="3"/>
      <c r="J72" s="3"/>
      <c r="K72" s="75"/>
      <c r="L72" s="101"/>
      <c r="M72" s="2"/>
      <c r="N72" s="26">
        <f t="shared" si="10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312</v>
      </c>
      <c r="V72" s="108"/>
      <c r="W72" s="60">
        <v>1</v>
      </c>
      <c r="X72" s="62">
        <v>804</v>
      </c>
      <c r="Y72" s="47"/>
    </row>
    <row r="73" spans="1:30" ht="15">
      <c r="A73" s="73" t="s">
        <v>49</v>
      </c>
      <c r="B73" s="2">
        <v>9.6999999999999993</v>
      </c>
      <c r="C73" s="2">
        <v>8.2100000000000009</v>
      </c>
      <c r="D73" s="26">
        <f t="shared" si="5"/>
        <v>84.639175257731964</v>
      </c>
      <c r="E73" s="2">
        <v>8</v>
      </c>
      <c r="F73" s="122"/>
      <c r="G73" s="3"/>
      <c r="H73" s="3"/>
      <c r="I73" s="3"/>
      <c r="J73" s="3"/>
      <c r="K73" s="75"/>
      <c r="L73" s="101"/>
      <c r="M73" s="2"/>
      <c r="N73" s="26">
        <f t="shared" si="10"/>
        <v>0</v>
      </c>
      <c r="O73" s="3" t="s">
        <v>123</v>
      </c>
      <c r="P73" s="2">
        <v>89.5</v>
      </c>
      <c r="Q73" s="2">
        <v>66.56</v>
      </c>
      <c r="R73" s="26">
        <f>IF(P73&gt;0,Q73/P73*100,0)</f>
        <v>74.36871508379889</v>
      </c>
      <c r="S73" s="62" t="s">
        <v>120</v>
      </c>
      <c r="T73" s="60">
        <v>2</v>
      </c>
      <c r="U73" s="125">
        <v>949</v>
      </c>
      <c r="V73" s="108"/>
      <c r="W73" s="60">
        <v>2</v>
      </c>
      <c r="X73" s="62">
        <v>1074</v>
      </c>
      <c r="Y73" s="47"/>
    </row>
    <row r="74" spans="1:30" ht="15">
      <c r="A74" s="73" t="s">
        <v>50</v>
      </c>
      <c r="B74" s="2">
        <v>11.29</v>
      </c>
      <c r="C74" s="2">
        <v>9.7200000000000006</v>
      </c>
      <c r="D74" s="26">
        <f t="shared" si="5"/>
        <v>86.093888396811352</v>
      </c>
      <c r="E74" s="2">
        <v>8.3000000000000007</v>
      </c>
      <c r="F74" s="122"/>
      <c r="G74" s="3"/>
      <c r="H74" s="3"/>
      <c r="I74" s="3"/>
      <c r="J74" s="3"/>
      <c r="K74" s="75"/>
      <c r="L74" s="101"/>
      <c r="M74" s="2"/>
      <c r="N74" s="26">
        <f t="shared" si="10"/>
        <v>0</v>
      </c>
      <c r="O74" s="91" t="s">
        <v>124</v>
      </c>
      <c r="P74" s="2">
        <v>90.5</v>
      </c>
      <c r="Q74" s="2">
        <v>66</v>
      </c>
      <c r="R74" s="26">
        <f t="shared" ref="R74:R78" si="30">IF(P74&gt;0,Q74/P74*100,0)</f>
        <v>72.928176795580114</v>
      </c>
      <c r="S74" s="62" t="s">
        <v>120</v>
      </c>
      <c r="T74" s="69">
        <v>3</v>
      </c>
      <c r="U74" s="125">
        <v>1023</v>
      </c>
      <c r="V74" s="108"/>
      <c r="W74" s="69">
        <v>3</v>
      </c>
      <c r="X74" s="62">
        <v>1049</v>
      </c>
      <c r="Y74" s="47"/>
    </row>
    <row r="75" spans="1:30" ht="15">
      <c r="A75" s="73" t="s">
        <v>51</v>
      </c>
      <c r="B75" s="2">
        <v>11.86</v>
      </c>
      <c r="C75" s="2">
        <v>10.36</v>
      </c>
      <c r="D75" s="26">
        <f t="shared" si="5"/>
        <v>87.352445193929171</v>
      </c>
      <c r="E75" s="2"/>
      <c r="F75" s="122"/>
      <c r="G75" s="3"/>
      <c r="H75" s="3"/>
      <c r="I75" s="3"/>
      <c r="J75" s="3"/>
      <c r="K75" s="75"/>
      <c r="L75" s="101"/>
      <c r="M75" s="2"/>
      <c r="N75" s="26">
        <f t="shared" si="10"/>
        <v>0</v>
      </c>
      <c r="O75" s="1" t="s">
        <v>126</v>
      </c>
      <c r="P75" s="2">
        <v>89.64</v>
      </c>
      <c r="Q75" s="2">
        <v>65.8</v>
      </c>
      <c r="R75" s="26">
        <f t="shared" si="30"/>
        <v>73.404730031236056</v>
      </c>
      <c r="S75" s="138"/>
      <c r="T75" s="60">
        <v>4</v>
      </c>
      <c r="U75" s="125">
        <v>801</v>
      </c>
      <c r="V75" s="108"/>
      <c r="W75" s="60">
        <v>4</v>
      </c>
      <c r="X75" s="62">
        <v>1004</v>
      </c>
      <c r="Y75" s="47"/>
    </row>
    <row r="76" spans="1:30" ht="15.6">
      <c r="A76" s="28" t="s">
        <v>4</v>
      </c>
      <c r="B76" s="25">
        <f>AVERAGE(B70:B75)</f>
        <v>10.949999999999998</v>
      </c>
      <c r="C76" s="25">
        <f>AVERAGE(C70:C75)</f>
        <v>9.43</v>
      </c>
      <c r="D76" s="26">
        <f t="shared" si="5"/>
        <v>86.118721461187235</v>
      </c>
      <c r="E76" s="25">
        <f>AVERAGE(E70:E75)</f>
        <v>8.15</v>
      </c>
      <c r="F76" s="92"/>
      <c r="G76" s="136" t="s">
        <v>4</v>
      </c>
      <c r="H76" s="25"/>
      <c r="I76" s="25"/>
      <c r="J76" s="25"/>
      <c r="K76" s="25">
        <f>SUM(K6:K75)</f>
        <v>48000</v>
      </c>
      <c r="L76" s="25">
        <f>AVERAGE(L6:L75)</f>
        <v>91.283888888888896</v>
      </c>
      <c r="M76" s="25">
        <f>AVERAGE(M6:M75)</f>
        <v>78.51166666666667</v>
      </c>
      <c r="N76" s="137">
        <f t="shared" ref="N76" si="31">IF(L76&gt;0,M76/L76*100,0)</f>
        <v>86.008240470814485</v>
      </c>
      <c r="O76" s="1" t="s">
        <v>128</v>
      </c>
      <c r="P76" s="2">
        <v>89.32</v>
      </c>
      <c r="Q76" s="2">
        <v>65.56</v>
      </c>
      <c r="R76" s="26">
        <f t="shared" si="30"/>
        <v>73.399014778325139</v>
      </c>
      <c r="S76" s="138"/>
      <c r="T76" s="60">
        <v>5</v>
      </c>
      <c r="U76" s="125">
        <v>670</v>
      </c>
      <c r="V76" s="108"/>
      <c r="W76" s="60">
        <v>5</v>
      </c>
      <c r="X76" s="62">
        <v>832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132</v>
      </c>
      <c r="P77" s="2">
        <v>90.7</v>
      </c>
      <c r="Q77" s="2">
        <v>65.319999999999993</v>
      </c>
      <c r="R77" s="26">
        <f t="shared" si="30"/>
        <v>72.017640573318616</v>
      </c>
      <c r="S77" s="62" t="s">
        <v>120</v>
      </c>
      <c r="T77" s="60">
        <v>6</v>
      </c>
      <c r="U77" s="125">
        <v>980</v>
      </c>
      <c r="V77" s="108"/>
      <c r="W77" s="60">
        <v>6</v>
      </c>
      <c r="X77" s="62">
        <v>1078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26">
        <f t="shared" si="30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0.91666666666666663</v>
      </c>
      <c r="H79" s="3" t="s">
        <v>120</v>
      </c>
      <c r="I79" s="3"/>
      <c r="J79" s="3"/>
      <c r="K79" s="75"/>
      <c r="L79" s="101">
        <v>92.8</v>
      </c>
      <c r="M79" s="101">
        <v>68.52</v>
      </c>
      <c r="N79" s="26">
        <f>IF(L79&gt;0,M79/L79*100,0)</f>
        <v>73.83620689655173</v>
      </c>
      <c r="O79" s="28" t="s">
        <v>4</v>
      </c>
      <c r="P79" s="25">
        <f t="shared" ref="P79" si="33">AVERAGE(P73:P78)</f>
        <v>89.931999999999988</v>
      </c>
      <c r="Q79" s="25">
        <f t="shared" ref="Q79" si="34">AVERAGE(Q73:Q78)</f>
        <v>65.847999999999999</v>
      </c>
      <c r="R79" s="137">
        <f t="shared" ref="R79" si="35">IF(P79&gt;0,Q79/P79*100,0)</f>
        <v>73.219766045456581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144">
        <v>8.3333333333333329E-2</v>
      </c>
      <c r="H80" s="62" t="s">
        <v>120</v>
      </c>
      <c r="I80" s="138"/>
      <c r="J80" s="138"/>
      <c r="K80" s="138"/>
      <c r="L80" s="101">
        <v>91.72</v>
      </c>
      <c r="M80" s="101">
        <v>65.8</v>
      </c>
      <c r="N80" s="26">
        <f t="shared" ref="N80:N84" si="36">IF(L80&gt;0,M80/L80*100,0)</f>
        <v>71.740078499781944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8.3699999999999992</v>
      </c>
      <c r="C81" s="2">
        <v>7.1</v>
      </c>
      <c r="D81" s="26">
        <f t="shared" si="32"/>
        <v>84.826762246117099</v>
      </c>
      <c r="E81" s="2">
        <v>8</v>
      </c>
      <c r="F81" s="5"/>
      <c r="G81" s="138"/>
      <c r="H81" s="138"/>
      <c r="I81" s="138"/>
      <c r="J81" s="138"/>
      <c r="K81" s="138"/>
      <c r="L81" s="101"/>
      <c r="M81" s="101"/>
      <c r="N81" s="26">
        <f t="shared" si="36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11.03</v>
      </c>
      <c r="C82" s="2">
        <v>9.49</v>
      </c>
      <c r="D82" s="26">
        <f t="shared" si="32"/>
        <v>86.038077969174992</v>
      </c>
      <c r="E82" s="2">
        <v>8.3000000000000007</v>
      </c>
      <c r="F82" s="5"/>
      <c r="G82" s="138"/>
      <c r="H82" s="138"/>
      <c r="I82" s="138"/>
      <c r="J82" s="138"/>
      <c r="K82" s="138"/>
      <c r="L82" s="101"/>
      <c r="M82" s="101"/>
      <c r="N82" s="26">
        <f t="shared" si="36"/>
        <v>0</v>
      </c>
      <c r="O82" s="3" t="s">
        <v>125</v>
      </c>
      <c r="P82" s="2">
        <v>89.5</v>
      </c>
      <c r="Q82" s="2">
        <v>62.2</v>
      </c>
      <c r="R82" s="26">
        <f t="shared" ref="R82:R87" si="37">IF(P82&gt;0,Q82/P82*100,0)</f>
        <v>69.497206703910621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11.53</v>
      </c>
      <c r="C83" s="2">
        <v>10.1</v>
      </c>
      <c r="D83" s="26">
        <f t="shared" si="32"/>
        <v>87.597571552471805</v>
      </c>
      <c r="E83" s="2"/>
      <c r="F83" s="5"/>
      <c r="G83" s="3"/>
      <c r="H83" s="3"/>
      <c r="I83" s="3"/>
      <c r="J83" s="3"/>
      <c r="K83" s="75"/>
      <c r="L83" s="101"/>
      <c r="M83" s="101"/>
      <c r="N83" s="26">
        <f t="shared" si="36"/>
        <v>0</v>
      </c>
      <c r="O83" s="91" t="s">
        <v>127</v>
      </c>
      <c r="P83" s="2">
        <v>89.46</v>
      </c>
      <c r="Q83" s="2">
        <v>57</v>
      </c>
      <c r="R83" s="26">
        <f t="shared" si="37"/>
        <v>63.715627095908786</v>
      </c>
      <c r="S83" s="2"/>
      <c r="T83" s="60">
        <v>1</v>
      </c>
      <c r="U83" s="125">
        <v>713</v>
      </c>
      <c r="V83" s="108"/>
      <c r="W83" s="60">
        <v>1</v>
      </c>
      <c r="X83" s="62">
        <v>520</v>
      </c>
      <c r="Y83" s="47"/>
    </row>
    <row r="84" spans="1:29" ht="15.6">
      <c r="A84" s="71" t="s">
        <v>4</v>
      </c>
      <c r="B84" s="25">
        <f>AVERAGE(B78:B83)</f>
        <v>10.31</v>
      </c>
      <c r="C84" s="25">
        <f>AVERAGE(C78:C83)</f>
        <v>8.8966666666666665</v>
      </c>
      <c r="D84" s="26">
        <f t="shared" si="32"/>
        <v>86.291626252828962</v>
      </c>
      <c r="E84" s="25">
        <f>AVERAGE(E78:E83)</f>
        <v>8.15</v>
      </c>
      <c r="F84" s="70"/>
      <c r="G84" s="7"/>
      <c r="H84" s="3"/>
      <c r="I84" s="3"/>
      <c r="J84" s="3"/>
      <c r="K84" s="75"/>
      <c r="L84" s="101"/>
      <c r="M84" s="101"/>
      <c r="N84" s="26">
        <f t="shared" si="36"/>
        <v>0</v>
      </c>
      <c r="O84" s="1" t="s">
        <v>129</v>
      </c>
      <c r="P84" s="2">
        <v>89.94</v>
      </c>
      <c r="Q84" s="2">
        <v>52.96</v>
      </c>
      <c r="R84" s="26">
        <f t="shared" si="37"/>
        <v>58.883700244607518</v>
      </c>
      <c r="S84" s="5"/>
      <c r="T84" s="60">
        <v>2</v>
      </c>
      <c r="U84" s="125">
        <v>895</v>
      </c>
      <c r="V84" s="108"/>
      <c r="W84" s="60">
        <v>2</v>
      </c>
      <c r="X84" s="62">
        <v>985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SUM(K84)</f>
        <v>0</v>
      </c>
      <c r="L85" s="25">
        <f t="shared" ref="L85" si="38">AVERAGE(L79:L84)</f>
        <v>92.259999999999991</v>
      </c>
      <c r="M85" s="25">
        <f t="shared" ref="M85" si="39">AVERAGE(M79:M84)</f>
        <v>67.16</v>
      </c>
      <c r="N85" s="137">
        <f t="shared" ref="N85" si="40">IF(L85&gt;0,M85/L85*100,0)</f>
        <v>72.794277043138962</v>
      </c>
      <c r="O85" s="1"/>
      <c r="P85" s="2"/>
      <c r="Q85" s="2"/>
      <c r="R85" s="26">
        <f t="shared" si="37"/>
        <v>0</v>
      </c>
      <c r="S85" s="5"/>
      <c r="T85" s="69">
        <v>3</v>
      </c>
      <c r="U85" s="125">
        <v>1001</v>
      </c>
      <c r="V85" s="108"/>
      <c r="W85" s="69">
        <v>3</v>
      </c>
      <c r="X85" s="62">
        <v>1135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26">
        <f t="shared" si="37"/>
        <v>0</v>
      </c>
      <c r="S86" s="5"/>
      <c r="T86" s="60">
        <v>4</v>
      </c>
      <c r="U86" s="125">
        <v>1110</v>
      </c>
      <c r="V86" s="108"/>
      <c r="W86" s="60">
        <v>4</v>
      </c>
      <c r="X86" s="62">
        <v>1084</v>
      </c>
      <c r="Y86" s="47"/>
    </row>
    <row r="87" spans="1:29" ht="15">
      <c r="A87" s="73" t="s">
        <v>46</v>
      </c>
      <c r="B87" s="8">
        <v>3.26</v>
      </c>
      <c r="C87" s="8">
        <v>4.8</v>
      </c>
      <c r="D87" s="8">
        <v>2.91</v>
      </c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26">
        <f t="shared" si="37"/>
        <v>0</v>
      </c>
      <c r="S87" s="5"/>
      <c r="T87" s="60">
        <v>5</v>
      </c>
      <c r="U87" s="125">
        <v>1116</v>
      </c>
      <c r="V87" s="108"/>
      <c r="W87" s="60">
        <v>5</v>
      </c>
      <c r="X87" s="62">
        <v>934</v>
      </c>
      <c r="Y87" s="47"/>
    </row>
    <row r="88" spans="1:29" ht="15.6">
      <c r="A88" s="73" t="s">
        <v>47</v>
      </c>
      <c r="B88" s="8"/>
      <c r="C88" s="8">
        <v>3.63</v>
      </c>
      <c r="D88" s="8"/>
      <c r="E88" s="8"/>
      <c r="F88" s="8"/>
      <c r="G88" s="7"/>
      <c r="H88" s="3"/>
      <c r="I88" s="3"/>
      <c r="J88" s="3"/>
      <c r="K88" s="75"/>
      <c r="L88" s="101"/>
      <c r="M88" s="101"/>
      <c r="N88" s="26">
        <f>IF(L88&gt;0,M88/L88*100,0)</f>
        <v>0</v>
      </c>
      <c r="O88" s="28" t="s">
        <v>4</v>
      </c>
      <c r="P88" s="25">
        <f t="shared" ref="P88" si="41">AVERAGE(P82:P87)</f>
        <v>89.633333333333326</v>
      </c>
      <c r="Q88" s="25">
        <f t="shared" ref="Q88" si="42">AVERAGE(Q82:Q87)</f>
        <v>57.386666666666663</v>
      </c>
      <c r="R88" s="137">
        <f t="shared" ref="R88" si="43">IF(P88&gt;0,Q88/P88*100,0)</f>
        <v>64.023800669393822</v>
      </c>
      <c r="S88" s="132"/>
      <c r="T88" s="60">
        <v>6</v>
      </c>
      <c r="U88" s="125">
        <v>910</v>
      </c>
      <c r="V88" s="108"/>
      <c r="W88" s="60">
        <v>6</v>
      </c>
      <c r="X88" s="62">
        <v>1068</v>
      </c>
      <c r="Y88" s="47"/>
    </row>
    <row r="89" spans="1:29" ht="15">
      <c r="A89" s="73" t="s">
        <v>48</v>
      </c>
      <c r="B89" s="8">
        <v>2.6</v>
      </c>
      <c r="C89" s="8">
        <v>3.62</v>
      </c>
      <c r="D89" s="8"/>
      <c r="E89" s="8"/>
      <c r="F89" s="8"/>
      <c r="G89" s="3"/>
      <c r="H89" s="3"/>
      <c r="I89" s="3"/>
      <c r="J89" s="3"/>
      <c r="K89" s="75"/>
      <c r="L89" s="101"/>
      <c r="M89" s="101"/>
      <c r="N89" s="26">
        <f t="shared" ref="N89:N93" si="44">IF(L89&gt;0,M89/L89*100,0)</f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>
        <v>2.5099999999999998</v>
      </c>
      <c r="D90" s="8"/>
      <c r="E90" s="8">
        <v>2.91</v>
      </c>
      <c r="F90" s="8">
        <v>1.28</v>
      </c>
      <c r="G90" s="3"/>
      <c r="H90" s="3"/>
      <c r="I90" s="3"/>
      <c r="J90" s="3"/>
      <c r="K90" s="75"/>
      <c r="L90" s="101"/>
      <c r="M90" s="101"/>
      <c r="N90" s="26">
        <f t="shared" si="44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>
        <v>3.75</v>
      </c>
      <c r="D91" s="8"/>
      <c r="E91" s="8">
        <v>2.16</v>
      </c>
      <c r="F91" s="8">
        <v>2.21</v>
      </c>
      <c r="G91" s="3"/>
      <c r="H91" s="3"/>
      <c r="I91" s="3"/>
      <c r="J91" s="3"/>
      <c r="K91" s="75"/>
      <c r="L91" s="101"/>
      <c r="M91" s="101"/>
      <c r="N91" s="26">
        <f t="shared" si="44"/>
        <v>0</v>
      </c>
      <c r="O91" s="152" t="s">
        <v>121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26">
        <f t="shared" si="44"/>
        <v>0</v>
      </c>
      <c r="O92" s="3"/>
      <c r="P92" s="3"/>
      <c r="Q92" s="3"/>
      <c r="R92" s="3"/>
      <c r="S92" s="138"/>
      <c r="T92" s="138"/>
      <c r="U92" s="138"/>
      <c r="V92" s="26">
        <f t="shared" ref="V92:V97" si="45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6">AVERAGE(B87:B92)</f>
        <v>2.9299999999999997</v>
      </c>
      <c r="C93" s="25">
        <f t="shared" si="46"/>
        <v>3.6620000000000004</v>
      </c>
      <c r="D93" s="25">
        <f t="shared" si="46"/>
        <v>2.91</v>
      </c>
      <c r="E93" s="25">
        <f t="shared" si="46"/>
        <v>2.5350000000000001</v>
      </c>
      <c r="F93" s="25">
        <f t="shared" si="46"/>
        <v>1.7450000000000001</v>
      </c>
      <c r="G93" s="3"/>
      <c r="H93" s="3"/>
      <c r="I93" s="3"/>
      <c r="J93" s="3"/>
      <c r="K93" s="75"/>
      <c r="L93" s="101"/>
      <c r="M93" s="101"/>
      <c r="N93" s="26">
        <f t="shared" si="44"/>
        <v>0</v>
      </c>
      <c r="O93" s="3"/>
      <c r="P93" s="2"/>
      <c r="Q93" s="2"/>
      <c r="R93" s="138"/>
      <c r="S93" s="138"/>
      <c r="T93" s="138"/>
      <c r="U93" s="138"/>
      <c r="V93" s="26">
        <f t="shared" si="45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SUM(K93)</f>
        <v>0</v>
      </c>
      <c r="L94" s="25" t="e">
        <f t="shared" ref="L94" si="47">AVERAGE(L88:L93)</f>
        <v>#DIV/0!</v>
      </c>
      <c r="M94" s="25" t="e">
        <f t="shared" ref="M94" si="48">AVERAGE(M88:M93)</f>
        <v>#DIV/0!</v>
      </c>
      <c r="N94" s="137" t="e">
        <f t="shared" ref="N94" si="49">IF(L94&gt;0,M94/L94*100,0)</f>
        <v>#DIV/0!</v>
      </c>
      <c r="O94" s="1"/>
      <c r="P94" s="2"/>
      <c r="Q94" s="2"/>
      <c r="R94" s="138"/>
      <c r="S94" s="138"/>
      <c r="T94" s="138"/>
      <c r="U94" s="138"/>
      <c r="V94" s="26">
        <f t="shared" si="45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26">
        <f t="shared" si="45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2.57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26">
        <f t="shared" si="45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49.4</v>
      </c>
      <c r="C97" s="108"/>
      <c r="D97" s="90" t="s">
        <v>15</v>
      </c>
      <c r="E97" s="2">
        <v>2.84</v>
      </c>
      <c r="G97" s="91">
        <v>0.27777777777777779</v>
      </c>
      <c r="H97" s="3" t="s">
        <v>118</v>
      </c>
      <c r="I97" s="1">
        <v>9</v>
      </c>
      <c r="J97" s="1">
        <v>3</v>
      </c>
      <c r="K97" s="1">
        <v>2800</v>
      </c>
      <c r="L97" s="1">
        <v>94.58</v>
      </c>
      <c r="M97" s="1">
        <v>55.76</v>
      </c>
      <c r="N97" s="26">
        <f>IF(L97&gt;0,M97/L97*100,0)</f>
        <v>58.955381687460353</v>
      </c>
      <c r="O97" s="138"/>
      <c r="P97" s="138"/>
      <c r="Q97" s="138"/>
      <c r="R97" s="138"/>
      <c r="S97" s="138"/>
      <c r="T97" s="138"/>
      <c r="U97" s="138"/>
      <c r="V97" s="26">
        <f t="shared" si="45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49.8</v>
      </c>
      <c r="C98" s="108"/>
      <c r="D98" s="90" t="s">
        <v>62</v>
      </c>
      <c r="E98" s="5">
        <v>2.71</v>
      </c>
      <c r="G98" s="91">
        <v>0.59375</v>
      </c>
      <c r="H98" s="3" t="s">
        <v>118</v>
      </c>
      <c r="I98" s="1">
        <v>9</v>
      </c>
      <c r="J98" s="1">
        <v>4</v>
      </c>
      <c r="K98" s="1">
        <v>2800</v>
      </c>
      <c r="L98" s="1">
        <v>93.98</v>
      </c>
      <c r="M98" s="1">
        <v>54.48</v>
      </c>
      <c r="N98" s="26">
        <f t="shared" ref="N98:N102" si="50">IF(L98&gt;0,M98/L98*100,0)</f>
        <v>57.969780804426463</v>
      </c>
      <c r="O98" s="28" t="s">
        <v>4</v>
      </c>
      <c r="P98" s="25"/>
      <c r="Q98" s="25"/>
      <c r="R98" s="137"/>
      <c r="S98" s="108"/>
      <c r="T98" s="25" t="e">
        <f>AVERAGE(T92:T97)</f>
        <v>#DIV/0!</v>
      </c>
      <c r="U98" s="25" t="e">
        <f>AVERAGE(U92:U97)</f>
        <v>#DIV/0!</v>
      </c>
      <c r="V98" s="137" t="e">
        <f t="shared" ref="V98" si="51"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52.2</v>
      </c>
      <c r="C99" s="108"/>
      <c r="D99" s="6" t="s">
        <v>13</v>
      </c>
      <c r="E99" s="5">
        <v>2.38</v>
      </c>
      <c r="G99" s="91"/>
      <c r="H99" s="3"/>
      <c r="I99" s="1"/>
      <c r="J99" s="4"/>
      <c r="K99" s="1"/>
      <c r="L99" s="1"/>
      <c r="M99" s="1"/>
      <c r="N99" s="26">
        <f t="shared" si="50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</v>
      </c>
      <c r="C100" s="108"/>
      <c r="D100" s="90" t="s">
        <v>16</v>
      </c>
      <c r="E100" s="5">
        <v>2.27</v>
      </c>
      <c r="G100" s="91"/>
      <c r="H100" s="3"/>
      <c r="I100" s="1"/>
      <c r="J100" s="4"/>
      <c r="K100" s="1"/>
      <c r="L100" s="1"/>
      <c r="M100" s="1"/>
      <c r="N100" s="26">
        <f t="shared" si="50"/>
        <v>0</v>
      </c>
      <c r="O100" s="91">
        <v>0.375</v>
      </c>
      <c r="P100" s="3" t="s">
        <v>120</v>
      </c>
      <c r="Q100" s="1">
        <v>8</v>
      </c>
      <c r="R100" s="1">
        <v>59</v>
      </c>
      <c r="S100" s="1">
        <v>2800</v>
      </c>
      <c r="T100" s="2">
        <v>92.34</v>
      </c>
      <c r="U100" s="2">
        <v>69</v>
      </c>
      <c r="V100" s="26">
        <f>IF(T100&gt;0,U100/T100*100,0)</f>
        <v>74.723846653671217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51.2</v>
      </c>
      <c r="C101" s="108"/>
      <c r="D101" s="90" t="s">
        <v>61</v>
      </c>
      <c r="E101" s="5">
        <v>2.54</v>
      </c>
      <c r="G101" s="91"/>
      <c r="H101" s="3"/>
      <c r="I101" s="1"/>
      <c r="J101" s="4"/>
      <c r="K101" s="1"/>
      <c r="L101" s="1"/>
      <c r="M101" s="1"/>
      <c r="N101" s="26">
        <f t="shared" si="50"/>
        <v>0</v>
      </c>
      <c r="O101" s="91">
        <v>0.55902777777777779</v>
      </c>
      <c r="P101" s="3" t="s">
        <v>120</v>
      </c>
      <c r="Q101" s="1">
        <v>8</v>
      </c>
      <c r="R101" s="1">
        <v>63</v>
      </c>
      <c r="S101" s="1">
        <v>2800</v>
      </c>
      <c r="T101" s="2">
        <v>92.22</v>
      </c>
      <c r="U101" s="2">
        <v>63.4</v>
      </c>
      <c r="V101" s="26">
        <f>IF(T101&gt;0,U101/T101*100,0)</f>
        <v>68.7486445456517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2">AVERAGE(B96:B101)</f>
        <v>50.919999999999995</v>
      </c>
      <c r="C102" s="108"/>
      <c r="D102" s="26" t="s">
        <v>4</v>
      </c>
      <c r="E102" s="25">
        <f t="shared" ref="E102" si="53">AVERAGE(E96:E101)</f>
        <v>2.5516666666666663</v>
      </c>
      <c r="G102" s="91"/>
      <c r="H102" s="3"/>
      <c r="I102" s="1"/>
      <c r="J102" s="4"/>
      <c r="K102" s="1"/>
      <c r="L102" s="1"/>
      <c r="M102" s="1"/>
      <c r="N102" s="26">
        <f t="shared" si="50"/>
        <v>0</v>
      </c>
      <c r="O102" s="91"/>
      <c r="P102" s="3"/>
      <c r="Q102" s="1"/>
      <c r="R102" s="4"/>
      <c r="S102" s="1"/>
      <c r="T102" s="2"/>
      <c r="U102" s="2"/>
      <c r="V102" s="26">
        <f t="shared" ref="V102:V111" si="54">IF(T102&gt;0,U102/T102*100,0)</f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>
        <f>SUM(K97:K102)</f>
        <v>5600</v>
      </c>
      <c r="L103" s="25">
        <f t="shared" ref="L103" si="55">AVERAGE(L97:L102)</f>
        <v>94.28</v>
      </c>
      <c r="M103" s="25">
        <f t="shared" ref="M103" si="56">AVERAGE(M97:M102)</f>
        <v>55.12</v>
      </c>
      <c r="N103" s="137">
        <f t="shared" ref="N103" si="57">IF(L103&gt;0,M103/L103*100,0)</f>
        <v>58.464149342384388</v>
      </c>
      <c r="O103" s="91"/>
      <c r="P103" s="3"/>
      <c r="Q103" s="1"/>
      <c r="R103" s="4"/>
      <c r="S103" s="1"/>
      <c r="T103" s="2"/>
      <c r="U103" s="2"/>
      <c r="V103" s="26">
        <f t="shared" si="54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26">
        <f t="shared" si="54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6">
        <f t="shared" si="54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26">
        <f t="shared" ref="N106:N111" si="58">IF(L106&gt;0,M106/L106*100,0)</f>
        <v>0</v>
      </c>
      <c r="O106" s="22"/>
      <c r="P106" s="22"/>
      <c r="Q106" s="89"/>
      <c r="R106" s="22"/>
      <c r="S106" s="1"/>
      <c r="T106" s="2"/>
      <c r="U106" s="2"/>
      <c r="V106" s="26">
        <f t="shared" si="54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26">
        <f t="shared" si="58"/>
        <v>0</v>
      </c>
      <c r="O107" s="22"/>
      <c r="P107" s="22"/>
      <c r="Q107" s="89"/>
      <c r="R107" s="22"/>
      <c r="S107" s="1"/>
      <c r="T107" s="2"/>
      <c r="U107" s="2"/>
      <c r="V107" s="26">
        <f t="shared" si="54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26">
        <f t="shared" si="58"/>
        <v>0</v>
      </c>
      <c r="O108" s="22"/>
      <c r="P108" s="22"/>
      <c r="Q108" s="89"/>
      <c r="R108" s="22"/>
      <c r="S108" s="1"/>
      <c r="T108" s="2"/>
      <c r="U108" s="2"/>
      <c r="V108" s="26">
        <f t="shared" si="54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26">
        <f t="shared" si="58"/>
        <v>0</v>
      </c>
      <c r="O109" s="22"/>
      <c r="P109" s="22"/>
      <c r="Q109" s="89"/>
      <c r="R109" s="22"/>
      <c r="S109" s="1"/>
      <c r="T109" s="2"/>
      <c r="U109" s="2"/>
      <c r="V109" s="26">
        <f t="shared" si="54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26">
        <f t="shared" si="58"/>
        <v>0</v>
      </c>
      <c r="O110" s="22"/>
      <c r="P110" s="22"/>
      <c r="Q110" s="89"/>
      <c r="R110" s="22"/>
      <c r="S110" s="1"/>
      <c r="T110" s="2"/>
      <c r="U110" s="2"/>
      <c r="V110" s="26">
        <f t="shared" si="54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9">AVERAGE(B105:B110)</f>
        <v>#DIV/0!</v>
      </c>
      <c r="C111" s="108"/>
      <c r="D111" s="26" t="s">
        <v>4</v>
      </c>
      <c r="E111" s="25" t="e">
        <f t="shared" ref="E111" si="60">AVERAGE(E105:E110)</f>
        <v>#DIV/0!</v>
      </c>
      <c r="G111" s="91"/>
      <c r="H111" s="3"/>
      <c r="I111" s="1"/>
      <c r="J111" s="4"/>
      <c r="K111" s="1"/>
      <c r="L111" s="1"/>
      <c r="M111" s="1"/>
      <c r="N111" s="26">
        <f t="shared" si="58"/>
        <v>0</v>
      </c>
      <c r="O111" s="22"/>
      <c r="P111" s="22"/>
      <c r="Q111" s="89"/>
      <c r="R111" s="22"/>
      <c r="S111" s="1"/>
      <c r="T111" s="2"/>
      <c r="U111" s="2"/>
      <c r="V111" s="26">
        <f t="shared" si="54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61">AVERAGE(L106:L111)</f>
        <v>#DIV/0!</v>
      </c>
      <c r="M112" s="25" t="e">
        <f t="shared" ref="M112" si="62">AVERAGE(M106:M111)</f>
        <v>#DIV/0!</v>
      </c>
      <c r="N112" s="137" t="e">
        <f t="shared" ref="N112" si="63">IF(L112&gt;0,M112/L112*100,0)</f>
        <v>#DIV/0!</v>
      </c>
      <c r="O112" s="28" t="s">
        <v>4</v>
      </c>
      <c r="P112" s="25"/>
      <c r="Q112" s="25"/>
      <c r="R112" s="137"/>
      <c r="S112" s="25">
        <f>SUM(S100:S111)</f>
        <v>5600</v>
      </c>
      <c r="T112" s="25">
        <f>AVERAGE(T100:T111)</f>
        <v>92.28</v>
      </c>
      <c r="U112" s="25">
        <f>AVERAGE(U100:U111)</f>
        <v>66.2</v>
      </c>
      <c r="V112" s="137">
        <f t="shared" ref="V112" si="64">IF(T112&gt;0,U112/T112*100,0)</f>
        <v>71.738188123103598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2021-10-02T18:30:33Z</cp:lastPrinted>
  <dcterms:created xsi:type="dcterms:W3CDTF">2006-10-21T09:11:40Z</dcterms:created>
  <dcterms:modified xsi:type="dcterms:W3CDTF">2021-10-02T18:31:04Z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