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R31" i="3"/>
  <c r="R32"/>
  <c r="R33"/>
  <c r="R34"/>
  <c r="R35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<sst xmlns="http://schemas.openxmlformats.org/spreadsheetml/2006/main" count="665" uniqueCount="158">
  <si>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</si>
  <si>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</si>
  <si>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</si>
  <si>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</si>
  <si>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</si>
  <si>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</si>
  <si>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</si>
  <si>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</si>
  <si>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</si>
  <si>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</si>
  <si>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</si>
  <si>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</si>
  <si>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</si>
  <si>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</si>
  <si>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</si>
  <si>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</si>
  <si>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</si>
  <si>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</si>
  <si>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</si>
  <si>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</si>
  <si>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</si>
  <si>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</si>
  <si>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</si>
  <si>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</si>
  <si>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</si>
  <si>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</si>
  <si>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</si>
  <si>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</si>
  <si>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</si>
  <si>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</si>
  <si>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</si>
  <si>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</si>
  <si>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</si>
  <si>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</si>
  <si>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</si>
  <si>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</si>
  <si>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</si>
  <si>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</si>
  <si>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</si>
  <si>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</si>
  <si>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</si>
  <si>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</si>
  <si>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</si>
  <si>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</si>
  <si>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</si>
  <si>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</si>
  <si>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</si>
  <si>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</si>
  <si>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</si>
  <si>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</si>
  <si>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</si>
  <si>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</si>
  <si>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</si>
  <si>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</si>
  <si>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</si>
  <si>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</si>
  <si>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</si>
  <si>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</si>
  <si>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</si>
  <si>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</si>
  <si>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</si>
  <si>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</si>
  <si>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</si>
  <si>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</si>
  <si>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</si>
  <si>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</si>
  <si>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</si>
  <si>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</si>
  <si>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</si>
  <si>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</si>
  <si>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</si>
  <si>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</si>
  <si>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</si>
  <si>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</si>
  <si>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</si>
  <si>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</si>
  <si>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</si>
  <si>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</si>
  <si>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</si>
  <si>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</si>
  <si>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</si>
  <si>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</si>
  <si>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</si>
  <si>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</si>
  <si>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</si>
  <si>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</si>
  <si>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</si>
  <si>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</si>
  <si>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</si>
  <si>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</si>
  <si>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</si>
  <si>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</si>
  <si>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</si>
  <si>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</si>
  <si>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</si>
  <si>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</si>
  <si>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</si>
  <si>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</si>
  <si>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</si>
  <si>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</si>
  <si>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</si>
  <si>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</si>
  <si>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</si>
  <si>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</si>
  <si>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</si>
  <si>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</si>
  <si>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</si>
  <si>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</si>
  <si>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</si>
  <si>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</si>
  <si>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</si>
  <si>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</si>
  <si>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</si>
  <si>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</si>
  <si>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</si>
  <si>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</si>
  <si>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</si>
  <si>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</si>
  <si>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</si>
  <si>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</si>
  <si>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</si>
  <si>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</si>
  <si>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</si>
  <si>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6:05AM</t>
  </si>
  <si>
    <t>A</t>
  </si>
  <si>
    <t>6:15AM</t>
  </si>
  <si>
    <t>9:20 2 DESCARGA</t>
  </si>
  <si>
    <t>B-9</t>
  </si>
  <si>
    <t>9:25AM</t>
  </si>
  <si>
    <t>10:00AM</t>
  </si>
  <si>
    <t>10:10AM</t>
  </si>
  <si>
    <t>10:30AM</t>
  </si>
  <si>
    <t>10:50AM</t>
  </si>
  <si>
    <t>SEMILLA 11:40 AM</t>
  </si>
  <si>
    <t>C-9</t>
  </si>
  <si>
    <t>CORTE 12:25 PM</t>
  </si>
  <si>
    <t>SEMILLA 1:42 PM</t>
  </si>
  <si>
    <t>B-8</t>
  </si>
  <si>
    <t>I DESCARGA 2:13 PM</t>
  </si>
  <si>
    <t>CORTE 2:25 PM</t>
  </si>
  <si>
    <t>I DESCARGA 3:38 PM</t>
  </si>
  <si>
    <t>6;10 p</t>
  </si>
  <si>
    <t>II DESCARGA 7:07 PM</t>
  </si>
  <si>
    <t>SEMILLA 10:00 PM</t>
  </si>
  <si>
    <t xml:space="preserve">CORTE </t>
  </si>
  <si>
    <t>11:25AM</t>
  </si>
  <si>
    <t>11:30AM</t>
  </si>
  <si>
    <t>12:10AM</t>
  </si>
  <si>
    <t>12:20AM</t>
  </si>
  <si>
    <t>1DESCARGA</t>
  </si>
  <si>
    <t>12:25AM</t>
  </si>
  <si>
    <t>12:45AM</t>
  </si>
  <si>
    <t>1:00AM</t>
  </si>
  <si>
    <t>1:40AM</t>
  </si>
  <si>
    <t>2:05AM</t>
  </si>
  <si>
    <t>2DESCARGA1:55AM</t>
  </si>
  <si>
    <t>2 DESCARGA</t>
  </si>
  <si>
    <t>3:50AM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</si>
</sst>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6" zoomScale="80" zoomScaleNormal="80" workbookViewId="0">
      <selection activeCell="B107" sqref="B10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8" t="s">
        <v>87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42</v>
      </c>
      <c r="D3" s="57" t="s">
        <v>78</v>
      </c>
      <c r="E3" s="29">
        <v>44508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9" t="s">
        <v>65</v>
      </c>
      <c r="H4" s="150"/>
      <c r="I4" s="150"/>
      <c r="J4" s="150"/>
      <c r="K4" s="150"/>
      <c r="L4" s="150"/>
      <c r="M4" s="150"/>
      <c r="N4" s="151"/>
      <c r="O4" s="152" t="s">
        <v>103</v>
      </c>
      <c r="P4" s="153"/>
      <c r="Q4" s="153"/>
      <c r="R4" s="154"/>
      <c r="S4" s="155" t="s">
        <v>72</v>
      </c>
      <c r="T4" s="156"/>
      <c r="U4" s="157" t="s">
        <v>55</v>
      </c>
      <c r="V4" s="158"/>
      <c r="W4" s="162" t="s">
        <v>71</v>
      </c>
      <c r="X4" s="162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17.010000000000002</v>
      </c>
      <c r="C6" s="2">
        <v>15.1</v>
      </c>
      <c r="D6" s="26">
        <f>IF(B6&gt;0,C6/B6*100,0)</f>
        <v>88.771310993533206</v>
      </c>
      <c r="E6" s="2">
        <v>5.7</v>
      </c>
      <c r="F6" s="97"/>
      <c r="G6" s="7" t="s">
        <v>123</v>
      </c>
      <c r="H6" s="3" t="s">
        <v>124</v>
      </c>
      <c r="I6" s="3">
        <v>6</v>
      </c>
      <c r="J6" s="3">
        <v>2383</v>
      </c>
      <c r="K6" s="3">
        <v>1200</v>
      </c>
      <c r="L6" s="8">
        <v>90.98</v>
      </c>
      <c r="M6" s="2">
        <v>78.16</v>
      </c>
      <c r="N6" s="137">
        <f t="shared" ref="N6:N69" si="0">IF(L6&gt;0,M6/L6*100,0)</f>
        <v>85.908990987030108</v>
      </c>
      <c r="O6" s="9" t="s">
        <v>114</v>
      </c>
      <c r="P6" s="2">
        <v>66</v>
      </c>
      <c r="Q6" s="2">
        <v>58.92</v>
      </c>
      <c r="R6" s="137">
        <f t="shared" ref="R6:R10" si="1">IF(P6&gt;0,Q6/P6*100,0)</f>
        <v>89.272727272727266</v>
      </c>
      <c r="S6" s="9" t="s">
        <v>24</v>
      </c>
      <c r="T6" s="68">
        <v>7.1</v>
      </c>
      <c r="U6" s="9" t="s">
        <v>24</v>
      </c>
      <c r="V6" s="68">
        <v>7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17.66</v>
      </c>
      <c r="C7" s="2">
        <v>15.77</v>
      </c>
      <c r="D7" s="26">
        <f t="shared" ref="D7:D12" si="2">IF(B7&gt;0,C7/B7*100,0)</f>
        <v>89.29784824462061</v>
      </c>
      <c r="E7" s="2">
        <v>5.8</v>
      </c>
      <c r="F7" s="97"/>
      <c r="G7" s="7" t="s">
        <v>125</v>
      </c>
      <c r="H7" s="3" t="s">
        <v>124</v>
      </c>
      <c r="I7" s="1">
        <v>7</v>
      </c>
      <c r="J7" s="1">
        <v>2384</v>
      </c>
      <c r="K7" s="1">
        <v>1800</v>
      </c>
      <c r="L7" s="2">
        <v>91.44</v>
      </c>
      <c r="M7" s="2">
        <v>79.16</v>
      </c>
      <c r="N7" s="137">
        <f t="shared" si="0"/>
        <v>86.570428696412947</v>
      </c>
      <c r="O7" s="119" t="s">
        <v>115</v>
      </c>
      <c r="P7" s="2">
        <v>65.27</v>
      </c>
      <c r="Q7" s="2">
        <v>57.86</v>
      </c>
      <c r="R7" s="137">
        <f t="shared" si="1"/>
        <v>88.647157959246215</v>
      </c>
      <c r="S7" s="9" t="s">
        <v>25</v>
      </c>
      <c r="T7" s="68">
        <v>7.3</v>
      </c>
      <c r="U7" s="9" t="s">
        <v>25</v>
      </c>
      <c r="V7" s="68">
        <v>7.1</v>
      </c>
      <c r="W7" s="9" t="s">
        <v>25</v>
      </c>
      <c r="X7" s="68">
        <v>6.2</v>
      </c>
      <c r="Y7" s="47"/>
    </row>
    <row r="8" spans="1:25" ht="13.8">
      <c r="A8" s="67" t="s">
        <v>48</v>
      </c>
      <c r="B8" s="2">
        <v>18.3</v>
      </c>
      <c r="C8" s="2">
        <v>16.440000000000001</v>
      </c>
      <c r="D8" s="26">
        <f t="shared" si="2"/>
        <v>89.836065573770497</v>
      </c>
      <c r="E8" s="2">
        <v>5.9</v>
      </c>
      <c r="F8" s="97"/>
      <c r="G8" s="7">
        <v>0.30902777777777779</v>
      </c>
      <c r="H8" s="3" t="s">
        <v>124</v>
      </c>
      <c r="I8" s="1">
        <v>3</v>
      </c>
      <c r="J8" s="1">
        <v>2385</v>
      </c>
      <c r="K8" s="1">
        <v>900</v>
      </c>
      <c r="L8" s="2">
        <v>90.48</v>
      </c>
      <c r="M8" s="2">
        <v>77.44</v>
      </c>
      <c r="N8" s="137">
        <f t="shared" si="0"/>
        <v>85.587975243147653</v>
      </c>
      <c r="O8" s="9" t="s">
        <v>116</v>
      </c>
      <c r="P8" s="2">
        <v>67.790000000000006</v>
      </c>
      <c r="Q8" s="2">
        <v>57.24</v>
      </c>
      <c r="R8" s="137">
        <f t="shared" si="1"/>
        <v>84.437232630181441</v>
      </c>
      <c r="S8" s="9" t="s">
        <v>26</v>
      </c>
      <c r="T8" s="68">
        <v>7</v>
      </c>
      <c r="U8" s="9" t="s">
        <v>26</v>
      </c>
      <c r="V8" s="68">
        <v>7.1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17.670000000000002</v>
      </c>
      <c r="C9" s="2">
        <v>15.53</v>
      </c>
      <c r="D9" s="26">
        <f t="shared" si="2"/>
        <v>87.889077532541009</v>
      </c>
      <c r="E9" s="2">
        <v>5.9</v>
      </c>
      <c r="F9" s="97"/>
      <c r="G9" s="7">
        <v>0.3125</v>
      </c>
      <c r="H9" s="3" t="s">
        <v>124</v>
      </c>
      <c r="I9" s="1">
        <v>2</v>
      </c>
      <c r="J9" s="1">
        <v>2386</v>
      </c>
      <c r="K9" s="1">
        <v>900</v>
      </c>
      <c r="L9" s="2">
        <v>90.9</v>
      </c>
      <c r="M9" s="2">
        <v>78.680000000000007</v>
      </c>
      <c r="N9" s="137">
        <f t="shared" si="0"/>
        <v>86.556655665566566</v>
      </c>
      <c r="O9" s="9" t="s">
        <v>117</v>
      </c>
      <c r="P9" s="2">
        <v>67.48</v>
      </c>
      <c r="Q9" s="2">
        <v>57.68</v>
      </c>
      <c r="R9" s="137">
        <f t="shared" si="1"/>
        <v>85.477178423236509</v>
      </c>
      <c r="S9" s="9" t="s">
        <v>39</v>
      </c>
      <c r="T9" s="68">
        <v>7.1</v>
      </c>
      <c r="U9" s="9" t="s">
        <v>39</v>
      </c>
      <c r="V9" s="68">
        <v>7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17.899999999999999</v>
      </c>
      <c r="C10" s="2">
        <v>15.76</v>
      </c>
      <c r="D10" s="26">
        <f t="shared" si="2"/>
        <v>88.044692737430168</v>
      </c>
      <c r="E10" s="2">
        <v>5.9</v>
      </c>
      <c r="F10" s="97"/>
      <c r="G10" s="7">
        <v>0.31597222222222221</v>
      </c>
      <c r="H10" s="3" t="s">
        <v>124</v>
      </c>
      <c r="I10" s="1">
        <v>8</v>
      </c>
      <c r="J10" s="1">
        <v>2387</v>
      </c>
      <c r="K10" s="1">
        <v>2800</v>
      </c>
      <c r="L10" s="2">
        <v>90.92</v>
      </c>
      <c r="M10" s="2">
        <v>79.12</v>
      </c>
      <c r="N10" s="137">
        <f t="shared" si="0"/>
        <v>87.021557413110429</v>
      </c>
      <c r="O10" s="28" t="s">
        <v>4</v>
      </c>
      <c r="P10" s="25">
        <f t="shared" ref="P10" si="3">AVERAGE(P4:P9)</f>
        <v>66.635000000000005</v>
      </c>
      <c r="Q10" s="25">
        <f t="shared" ref="Q10" si="4">AVERAGE(Q4:Q9)</f>
        <v>57.925000000000004</v>
      </c>
      <c r="R10" s="137">
        <f t="shared" si="1"/>
        <v>86.928791175808513</v>
      </c>
      <c r="S10" s="9" t="s">
        <v>40</v>
      </c>
      <c r="T10" s="68">
        <v>7.2</v>
      </c>
      <c r="U10" s="9" t="s">
        <v>40</v>
      </c>
      <c r="V10" s="68">
        <v>7.1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17.29</v>
      </c>
      <c r="C11" s="2">
        <v>15.24</v>
      </c>
      <c r="D11" s="26">
        <f t="shared" si="2"/>
        <v>88.143435511856566</v>
      </c>
      <c r="E11" s="2">
        <v>6</v>
      </c>
      <c r="F11" s="97"/>
      <c r="G11" s="7">
        <v>0.3298611111111111</v>
      </c>
      <c r="H11" s="3" t="s">
        <v>124</v>
      </c>
      <c r="I11" s="1">
        <v>7</v>
      </c>
      <c r="J11" s="1">
        <v>2388</v>
      </c>
      <c r="K11" s="1">
        <v>1800</v>
      </c>
      <c r="L11" s="2">
        <v>90.46</v>
      </c>
      <c r="M11" s="2">
        <v>78.64</v>
      </c>
      <c r="N11" s="137">
        <f t="shared" si="0"/>
        <v>86.933451249170915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7</v>
      </c>
      <c r="W11" s="9" t="s">
        <v>41</v>
      </c>
      <c r="X11" s="68">
        <v>6.5</v>
      </c>
      <c r="Y11" s="47"/>
    </row>
    <row r="12" spans="1:25" ht="15.6">
      <c r="A12" s="24" t="s">
        <v>4</v>
      </c>
      <c r="B12" s="25">
        <f>AVERAGE(B6:B11)</f>
        <v>17.638333333333332</v>
      </c>
      <c r="C12" s="25">
        <f>AVERAGE(C6:C11)</f>
        <v>15.64</v>
      </c>
      <c r="D12" s="26">
        <f t="shared" si="2"/>
        <v>88.670509307379774</v>
      </c>
      <c r="E12" s="25">
        <f>AVERAGE(E6:E11)</f>
        <v>5.8666666666666663</v>
      </c>
      <c r="F12" s="25"/>
      <c r="G12" s="7">
        <v>0.3298611111111111</v>
      </c>
      <c r="H12" s="3" t="s">
        <v>124</v>
      </c>
      <c r="I12" s="1">
        <v>6</v>
      </c>
      <c r="J12" s="1">
        <v>2389</v>
      </c>
      <c r="K12" s="1">
        <v>1200</v>
      </c>
      <c r="L12" s="2">
        <v>90.88</v>
      </c>
      <c r="M12" s="2">
        <v>78.48</v>
      </c>
      <c r="N12" s="137">
        <f t="shared" si="0"/>
        <v>86.355633802816911</v>
      </c>
      <c r="O12" s="159" t="s">
        <v>66</v>
      </c>
      <c r="P12" s="160"/>
      <c r="Q12" s="160"/>
      <c r="R12" s="161"/>
      <c r="S12" s="9" t="s">
        <v>18</v>
      </c>
      <c r="T12" s="68">
        <v>7.3</v>
      </c>
      <c r="U12" s="9" t="s">
        <v>18</v>
      </c>
      <c r="V12" s="68">
        <v>7.1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0.35069444444444442</v>
      </c>
      <c r="H13" s="3" t="s">
        <v>124</v>
      </c>
      <c r="I13" s="3">
        <v>4</v>
      </c>
      <c r="J13" s="3">
        <v>2390</v>
      </c>
      <c r="K13" s="3">
        <v>900</v>
      </c>
      <c r="L13" s="8">
        <v>91.6</v>
      </c>
      <c r="M13" s="2">
        <v>78.52</v>
      </c>
      <c r="N13" s="137">
        <f t="shared" si="0"/>
        <v>85.720524017467241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7.1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18.170000000000002</v>
      </c>
      <c r="C14" s="2">
        <v>16.329999999999998</v>
      </c>
      <c r="D14" s="26">
        <f t="shared" ref="D14:D78" si="5">IF(B14&gt;0,C14/B14*100,0)</f>
        <v>89.873417721518962</v>
      </c>
      <c r="E14" s="2">
        <v>5.6</v>
      </c>
      <c r="F14" s="97"/>
      <c r="G14" s="7" t="s">
        <v>128</v>
      </c>
      <c r="H14" s="3" t="s">
        <v>124</v>
      </c>
      <c r="I14" s="3">
        <v>8</v>
      </c>
      <c r="J14" s="3">
        <v>2391</v>
      </c>
      <c r="K14" s="3">
        <v>2800</v>
      </c>
      <c r="L14" s="8">
        <v>91.42</v>
      </c>
      <c r="M14" s="2">
        <v>79.12</v>
      </c>
      <c r="N14" s="137">
        <f t="shared" si="0"/>
        <v>86.545613651279808</v>
      </c>
      <c r="O14" s="9" t="s">
        <v>114</v>
      </c>
      <c r="P14" s="5">
        <v>72.88</v>
      </c>
      <c r="Q14" s="5">
        <v>52.92</v>
      </c>
      <c r="R14" s="137">
        <f t="shared" ref="R14:R17" si="6">IF(P14&gt;0,Q14/P14*100,0)</f>
        <v>72.612513721185508</v>
      </c>
      <c r="S14" s="9" t="s">
        <v>56</v>
      </c>
      <c r="T14" s="68">
        <v>7.2</v>
      </c>
      <c r="U14" s="9" t="s">
        <v>56</v>
      </c>
      <c r="V14" s="68">
        <v>7.1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19.239999999999998</v>
      </c>
      <c r="C15" s="2">
        <v>17.170000000000002</v>
      </c>
      <c r="D15" s="26">
        <f t="shared" si="5"/>
        <v>89.241164241164256</v>
      </c>
      <c r="E15" s="2">
        <v>5.5</v>
      </c>
      <c r="F15" s="97"/>
      <c r="G15" s="7" t="s">
        <v>129</v>
      </c>
      <c r="H15" s="3" t="s">
        <v>124</v>
      </c>
      <c r="I15" s="3">
        <v>3</v>
      </c>
      <c r="J15" s="3">
        <v>2392</v>
      </c>
      <c r="K15" s="3">
        <v>900</v>
      </c>
      <c r="L15" s="8">
        <v>90.74</v>
      </c>
      <c r="M15" s="2">
        <v>79.64</v>
      </c>
      <c r="N15" s="137">
        <f t="shared" si="0"/>
        <v>87.767247079567994</v>
      </c>
      <c r="O15" s="119" t="s">
        <v>115</v>
      </c>
      <c r="P15" s="5">
        <v>70.09</v>
      </c>
      <c r="Q15" s="5">
        <v>51.04</v>
      </c>
      <c r="R15" s="137">
        <f t="shared" si="6"/>
        <v>72.820659152518189</v>
      </c>
      <c r="S15" s="9" t="s">
        <v>19</v>
      </c>
      <c r="T15" s="68">
        <v>7.3</v>
      </c>
      <c r="U15" s="9" t="s">
        <v>19</v>
      </c>
      <c r="V15" s="68">
        <v>7</v>
      </c>
      <c r="W15" s="9" t="s">
        <v>19</v>
      </c>
      <c r="X15" s="68">
        <v>6.5</v>
      </c>
      <c r="Y15" s="47"/>
    </row>
    <row r="16" spans="1:25" ht="13.8">
      <c r="A16" s="73" t="s">
        <v>48</v>
      </c>
      <c r="B16" s="2">
        <v>18.53</v>
      </c>
      <c r="C16" s="2">
        <v>16.309999999999999</v>
      </c>
      <c r="D16" s="26">
        <f t="shared" si="5"/>
        <v>88.019427954668089</v>
      </c>
      <c r="E16" s="2">
        <v>5.6</v>
      </c>
      <c r="F16" s="97"/>
      <c r="G16" s="7" t="s">
        <v>130</v>
      </c>
      <c r="H16" s="3" t="s">
        <v>124</v>
      </c>
      <c r="I16" s="3">
        <v>6</v>
      </c>
      <c r="J16" s="3">
        <v>2393</v>
      </c>
      <c r="K16" s="3">
        <v>1200</v>
      </c>
      <c r="L16" s="8">
        <v>90.9</v>
      </c>
      <c r="M16" s="2">
        <v>79.040000000000006</v>
      </c>
      <c r="N16" s="137">
        <f t="shared" si="0"/>
        <v>86.952695269526956</v>
      </c>
      <c r="O16" s="9" t="s">
        <v>116</v>
      </c>
      <c r="P16" s="5">
        <v>72.89</v>
      </c>
      <c r="Q16" s="5">
        <v>52.88</v>
      </c>
      <c r="R16" s="137">
        <f t="shared" si="6"/>
        <v>72.547674578131435</v>
      </c>
      <c r="S16" s="9" t="s">
        <v>42</v>
      </c>
      <c r="T16" s="68">
        <v>7.3</v>
      </c>
      <c r="U16" s="9" t="s">
        <v>42</v>
      </c>
      <c r="V16" s="68">
        <v>7.1</v>
      </c>
      <c r="W16" s="9" t="s">
        <v>42</v>
      </c>
      <c r="X16" s="68">
        <v>6.5</v>
      </c>
      <c r="Y16" s="47"/>
    </row>
    <row r="17" spans="1:25" ht="13.8">
      <c r="A17" s="73" t="s">
        <v>49</v>
      </c>
      <c r="B17" s="2">
        <v>18.78</v>
      </c>
      <c r="C17" s="2">
        <v>16.79</v>
      </c>
      <c r="D17" s="26">
        <f t="shared" si="5"/>
        <v>89.403620873269432</v>
      </c>
      <c r="E17" s="2">
        <v>5.5</v>
      </c>
      <c r="F17" s="97"/>
      <c r="G17" s="7" t="s">
        <v>131</v>
      </c>
      <c r="H17" s="3" t="s">
        <v>124</v>
      </c>
      <c r="I17" s="3">
        <v>2</v>
      </c>
      <c r="J17" s="3">
        <v>2394</v>
      </c>
      <c r="K17" s="3">
        <v>900</v>
      </c>
      <c r="L17" s="8">
        <v>91.64</v>
      </c>
      <c r="M17" s="2">
        <v>77.72</v>
      </c>
      <c r="N17" s="137">
        <f t="shared" si="0"/>
        <v>84.810126582278471</v>
      </c>
      <c r="O17" s="9" t="s">
        <v>117</v>
      </c>
      <c r="P17" s="5">
        <v>74.84</v>
      </c>
      <c r="Q17" s="5">
        <v>52.64</v>
      </c>
      <c r="R17" s="137">
        <f t="shared" si="6"/>
        <v>70.336718332442544</v>
      </c>
      <c r="S17" s="99" t="s">
        <v>20</v>
      </c>
      <c r="T17" s="68">
        <v>7.3</v>
      </c>
      <c r="U17" s="9" t="s">
        <v>20</v>
      </c>
      <c r="V17" s="68">
        <v>7.1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18.899999999999999</v>
      </c>
      <c r="C18" s="2">
        <v>16.66</v>
      </c>
      <c r="D18" s="26">
        <f t="shared" si="5"/>
        <v>88.148148148148152</v>
      </c>
      <c r="E18" s="2">
        <v>5.3</v>
      </c>
      <c r="F18" s="97"/>
      <c r="G18" s="7" t="s">
        <v>132</v>
      </c>
      <c r="H18" s="3" t="s">
        <v>124</v>
      </c>
      <c r="I18" s="3">
        <v>7</v>
      </c>
      <c r="J18" s="3">
        <v>2395</v>
      </c>
      <c r="K18" s="3">
        <v>1800</v>
      </c>
      <c r="L18" s="8">
        <v>91.42</v>
      </c>
      <c r="M18" s="2">
        <v>79.8</v>
      </c>
      <c r="N18" s="137">
        <f t="shared" si="0"/>
        <v>87.289433384379777</v>
      </c>
      <c r="O18" s="28" t="s">
        <v>4</v>
      </c>
      <c r="P18" s="25">
        <f t="shared" ref="P18" si="7">AVERAGE(P12:P17)</f>
        <v>72.675000000000011</v>
      </c>
      <c r="Q18" s="25">
        <f t="shared" ref="Q18" si="8">AVERAGE(Q12:Q17)</f>
        <v>52.370000000000005</v>
      </c>
      <c r="R18" s="137">
        <f t="shared" ref="R18" si="9">IF(P18&gt;0,Q18/P18*100,0)</f>
        <v>72.060543515651858</v>
      </c>
      <c r="S18" s="99" t="s">
        <v>21</v>
      </c>
      <c r="T18" s="68">
        <v>7.3</v>
      </c>
      <c r="U18" s="9" t="s">
        <v>21</v>
      </c>
      <c r="V18" s="68">
        <v>7.1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19</v>
      </c>
      <c r="C19" s="2">
        <v>16.329999999999998</v>
      </c>
      <c r="D19" s="26">
        <f t="shared" si="5"/>
        <v>85.94736842105263</v>
      </c>
      <c r="E19" s="2">
        <v>5.4</v>
      </c>
      <c r="F19" s="97"/>
      <c r="G19" s="7">
        <v>0.45833333333333331</v>
      </c>
      <c r="H19" s="3" t="s">
        <v>124</v>
      </c>
      <c r="I19" s="4">
        <v>4</v>
      </c>
      <c r="J19" s="4">
        <v>2396</v>
      </c>
      <c r="K19" s="4">
        <v>900</v>
      </c>
      <c r="L19" s="5">
        <v>90.94</v>
      </c>
      <c r="M19" s="2">
        <v>77.319999999999993</v>
      </c>
      <c r="N19" s="137">
        <f t="shared" si="0"/>
        <v>85.023092148669448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7.1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18.77</v>
      </c>
      <c r="C20" s="25">
        <f>AVERAGE(C14:C19)</f>
        <v>16.598333333333333</v>
      </c>
      <c r="D20" s="26">
        <f t="shared" si="5"/>
        <v>88.430118984194635</v>
      </c>
      <c r="E20" s="25">
        <f>AVERAGE(E14:E19)</f>
        <v>5.4833333333333334</v>
      </c>
      <c r="F20" s="25"/>
      <c r="G20" s="7">
        <v>0.46527777777777773</v>
      </c>
      <c r="H20" s="3" t="s">
        <v>124</v>
      </c>
      <c r="I20" s="3">
        <v>8</v>
      </c>
      <c r="J20" s="3">
        <v>2397</v>
      </c>
      <c r="K20" s="3">
        <v>2800</v>
      </c>
      <c r="L20" s="8">
        <v>90.7</v>
      </c>
      <c r="M20" s="2">
        <v>79.400000000000006</v>
      </c>
      <c r="N20" s="137">
        <f t="shared" si="0"/>
        <v>87.541345093715549</v>
      </c>
      <c r="O20" s="159" t="s">
        <v>102</v>
      </c>
      <c r="P20" s="160"/>
      <c r="Q20" s="160"/>
      <c r="R20" s="161"/>
      <c r="S20" s="99" t="s">
        <v>22</v>
      </c>
      <c r="T20" s="68">
        <v>7.4</v>
      </c>
      <c r="U20" s="9" t="s">
        <v>22</v>
      </c>
      <c r="V20" s="68">
        <v>7.1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0.52430555555555558</v>
      </c>
      <c r="H21" s="3" t="s">
        <v>124</v>
      </c>
      <c r="I21" s="3">
        <v>3</v>
      </c>
      <c r="J21" s="3">
        <v>2398</v>
      </c>
      <c r="K21" s="3">
        <v>900</v>
      </c>
      <c r="L21" s="8">
        <v>90.96</v>
      </c>
      <c r="M21" s="2">
        <v>77.680000000000007</v>
      </c>
      <c r="N21" s="137">
        <f t="shared" si="0"/>
        <v>85.400175901495174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7.1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14.26</v>
      </c>
      <c r="C22" s="2">
        <v>12.27</v>
      </c>
      <c r="D22" s="26">
        <f t="shared" si="5"/>
        <v>86.044880785413753</v>
      </c>
      <c r="E22" s="2">
        <v>5.8</v>
      </c>
      <c r="F22" s="97"/>
      <c r="G22" s="7">
        <v>0.53125</v>
      </c>
      <c r="H22" s="3" t="s">
        <v>124</v>
      </c>
      <c r="I22" s="3">
        <v>6</v>
      </c>
      <c r="J22" s="3">
        <v>2399</v>
      </c>
      <c r="K22" s="3">
        <v>1100</v>
      </c>
      <c r="L22" s="8">
        <v>91.32</v>
      </c>
      <c r="M22" s="2">
        <v>78.319999999999993</v>
      </c>
      <c r="N22" s="137">
        <f t="shared" si="0"/>
        <v>85.764345159877351</v>
      </c>
      <c r="O22" s="9" t="s">
        <v>114</v>
      </c>
      <c r="P22" s="8">
        <v>75.39</v>
      </c>
      <c r="Q22" s="8">
        <v>39.1</v>
      </c>
      <c r="R22" s="137">
        <f t="shared" ref="R22:R25" si="10">IF(P22&gt;0,Q22/P22*100,0)</f>
        <v>51.863642392890306</v>
      </c>
      <c r="S22" s="9" t="s">
        <v>27</v>
      </c>
      <c r="T22" s="68">
        <v>7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13.68</v>
      </c>
      <c r="C23" s="2">
        <v>11.97</v>
      </c>
      <c r="D23" s="26">
        <f t="shared" si="5"/>
        <v>87.500000000000014</v>
      </c>
      <c r="E23" s="2">
        <v>5.9</v>
      </c>
      <c r="F23" s="97"/>
      <c r="G23" s="7">
        <v>0.53472222222222221</v>
      </c>
      <c r="H23" s="3" t="s">
        <v>124</v>
      </c>
      <c r="I23" s="3">
        <v>8</v>
      </c>
      <c r="J23" s="3">
        <v>2400</v>
      </c>
      <c r="K23" s="3">
        <v>2800</v>
      </c>
      <c r="L23" s="8">
        <v>91.52</v>
      </c>
      <c r="M23" s="2">
        <v>78.400000000000006</v>
      </c>
      <c r="N23" s="137">
        <f t="shared" si="0"/>
        <v>85.664335664335681</v>
      </c>
      <c r="O23" s="119" t="s">
        <v>115</v>
      </c>
      <c r="P23" s="8">
        <v>74.400000000000006</v>
      </c>
      <c r="Q23" s="8">
        <v>38.64</v>
      </c>
      <c r="R23" s="137">
        <f t="shared" si="10"/>
        <v>51.935483870967737</v>
      </c>
      <c r="S23" s="9" t="s">
        <v>28</v>
      </c>
      <c r="T23" s="68">
        <v>7.2</v>
      </c>
      <c r="U23" s="9" t="s">
        <v>28</v>
      </c>
      <c r="V23" s="68">
        <v>6.9</v>
      </c>
      <c r="W23" s="9" t="s">
        <v>28</v>
      </c>
      <c r="X23" s="68">
        <v>6.2</v>
      </c>
      <c r="Y23" s="47"/>
    </row>
    <row r="24" spans="1:25" ht="13.8">
      <c r="A24" s="73" t="s">
        <v>48</v>
      </c>
      <c r="B24" s="2">
        <v>13.75</v>
      </c>
      <c r="C24" s="2">
        <v>12.05</v>
      </c>
      <c r="D24" s="26">
        <f t="shared" si="5"/>
        <v>87.63636363636364</v>
      </c>
      <c r="E24" s="2">
        <v>5.9</v>
      </c>
      <c r="F24" s="97"/>
      <c r="G24" s="7">
        <v>0.54513888888888895</v>
      </c>
      <c r="H24" s="3" t="s">
        <v>124</v>
      </c>
      <c r="I24" s="3">
        <v>2</v>
      </c>
      <c r="J24" s="3">
        <v>2401</v>
      </c>
      <c r="K24" s="3">
        <v>900</v>
      </c>
      <c r="L24" s="8">
        <v>91.3</v>
      </c>
      <c r="M24" s="2">
        <v>79.48</v>
      </c>
      <c r="N24" s="137">
        <f t="shared" si="0"/>
        <v>87.053669222343927</v>
      </c>
      <c r="O24" s="9" t="s">
        <v>116</v>
      </c>
      <c r="P24" s="8">
        <v>74.62</v>
      </c>
      <c r="Q24" s="8">
        <v>38.32</v>
      </c>
      <c r="R24" s="137">
        <f>IF(P24&gt;0,Q24/P24*100,0)</f>
        <v>51.35352452425623</v>
      </c>
      <c r="S24" s="9" t="s">
        <v>29</v>
      </c>
      <c r="T24" s="68">
        <v>7.3</v>
      </c>
      <c r="U24" s="9" t="s">
        <v>29</v>
      </c>
      <c r="V24" s="68">
        <v>7.2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13.42</v>
      </c>
      <c r="C25" s="2">
        <v>11.68</v>
      </c>
      <c r="D25" s="26">
        <f t="shared" si="5"/>
        <v>87.034277198211612</v>
      </c>
      <c r="E25" s="2">
        <v>5.9</v>
      </c>
      <c r="F25" s="97"/>
      <c r="G25" s="7">
        <v>0.54513888888888895</v>
      </c>
      <c r="H25" s="3" t="s">
        <v>124</v>
      </c>
      <c r="I25" s="3">
        <v>7</v>
      </c>
      <c r="J25" s="3">
        <v>2402</v>
      </c>
      <c r="K25" s="3">
        <v>1800</v>
      </c>
      <c r="L25" s="8">
        <v>92.2</v>
      </c>
      <c r="M25" s="2">
        <v>79.48</v>
      </c>
      <c r="N25" s="137">
        <f t="shared" si="0"/>
        <v>86.203904555314537</v>
      </c>
      <c r="O25" s="9" t="s">
        <v>117</v>
      </c>
      <c r="P25" s="8">
        <v>73.790000000000006</v>
      </c>
      <c r="Q25" s="8">
        <v>39.36</v>
      </c>
      <c r="R25" s="137">
        <f t="shared" si="10"/>
        <v>53.340561051633003</v>
      </c>
      <c r="S25" s="9" t="s">
        <v>63</v>
      </c>
      <c r="T25" s="68">
        <v>7.4</v>
      </c>
      <c r="U25" s="9" t="s">
        <v>63</v>
      </c>
      <c r="V25" s="68">
        <v>7.1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14</v>
      </c>
      <c r="C26" s="2">
        <v>11.58</v>
      </c>
      <c r="D26" s="26">
        <f t="shared" si="5"/>
        <v>82.714285714285722</v>
      </c>
      <c r="E26" s="2">
        <v>5</v>
      </c>
      <c r="F26" s="97"/>
      <c r="G26" s="7">
        <v>0.55208333333333337</v>
      </c>
      <c r="H26" s="3" t="s">
        <v>124</v>
      </c>
      <c r="I26" s="3">
        <v>4</v>
      </c>
      <c r="J26" s="3">
        <v>2403</v>
      </c>
      <c r="K26" s="3">
        <v>900</v>
      </c>
      <c r="L26" s="8">
        <v>91.62</v>
      </c>
      <c r="M26" s="2">
        <v>77.64</v>
      </c>
      <c r="N26" s="137">
        <f t="shared" si="0"/>
        <v>84.741322855271775</v>
      </c>
      <c r="O26" s="28" t="s">
        <v>4</v>
      </c>
      <c r="P26" s="25">
        <f t="shared" ref="P26" si="11">AVERAGE(P20:P25)</f>
        <v>74.550000000000011</v>
      </c>
      <c r="Q26" s="25">
        <f t="shared" ref="Q26" si="12">AVERAGE(Q20:Q25)</f>
        <v>38.855000000000004</v>
      </c>
      <c r="R26" s="137">
        <f>IF(P26&gt;0,Q26/P26*100,0)</f>
        <v>52.119382964453386</v>
      </c>
      <c r="S26" s="9" t="s">
        <v>31</v>
      </c>
      <c r="T26" s="68">
        <v>7.3</v>
      </c>
      <c r="U26" s="9" t="s">
        <v>31</v>
      </c>
      <c r="V26" s="68">
        <v>7.1</v>
      </c>
      <c r="W26" s="9" t="s">
        <v>31</v>
      </c>
      <c r="X26" s="68">
        <v>6.5</v>
      </c>
      <c r="Y26" s="47"/>
    </row>
    <row r="27" spans="1:25" ht="13.8">
      <c r="A27" s="73" t="s">
        <v>51</v>
      </c>
      <c r="B27" s="2">
        <v>13.54</v>
      </c>
      <c r="C27" s="2">
        <v>11.83</v>
      </c>
      <c r="D27" s="26">
        <f t="shared" si="5"/>
        <v>87.370753323485971</v>
      </c>
      <c r="E27" s="2">
        <v>5.8</v>
      </c>
      <c r="F27" s="97"/>
      <c r="G27" s="7">
        <v>0.58333333333333337</v>
      </c>
      <c r="H27" s="3" t="s">
        <v>124</v>
      </c>
      <c r="I27" s="3">
        <v>1</v>
      </c>
      <c r="J27" s="3">
        <v>2404</v>
      </c>
      <c r="K27" s="3">
        <v>600</v>
      </c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>
        <v>7.1</v>
      </c>
      <c r="U27" s="9" t="s">
        <v>32</v>
      </c>
      <c r="V27" s="68">
        <v>7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13.775</v>
      </c>
      <c r="C28" s="25">
        <f>AVERAGE(C22:C27)</f>
        <v>11.896666666666668</v>
      </c>
      <c r="D28" s="26">
        <f t="shared" si="5"/>
        <v>86.364186327888689</v>
      </c>
      <c r="E28" s="25">
        <f>AVERAGE(E22:E27)</f>
        <v>5.7166666666666659</v>
      </c>
      <c r="F28" s="25"/>
      <c r="G28" s="7">
        <v>0.60069444444444442</v>
      </c>
      <c r="H28" s="3" t="s">
        <v>124</v>
      </c>
      <c r="I28" s="3">
        <v>6</v>
      </c>
      <c r="J28" s="3">
        <v>2405</v>
      </c>
      <c r="K28" s="3">
        <v>1100</v>
      </c>
      <c r="L28" s="8">
        <v>91.78</v>
      </c>
      <c r="M28" s="2">
        <v>78.72</v>
      </c>
      <c r="N28" s="137">
        <f t="shared" si="0"/>
        <v>85.770320331226841</v>
      </c>
      <c r="O28" s="166" t="s">
        <v>67</v>
      </c>
      <c r="P28" s="167"/>
      <c r="Q28" s="167"/>
      <c r="R28" s="168"/>
      <c r="S28" s="9" t="s">
        <v>33</v>
      </c>
      <c r="T28" s="68">
        <v>7.2</v>
      </c>
      <c r="U28" s="9" t="s">
        <v>33</v>
      </c>
      <c r="V28" s="68">
        <v>7.1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0.61458333333333337</v>
      </c>
      <c r="H29" s="3" t="s">
        <v>124</v>
      </c>
      <c r="I29" s="3">
        <v>2</v>
      </c>
      <c r="J29" s="3">
        <v>2406</v>
      </c>
      <c r="K29" s="75">
        <v>900</v>
      </c>
      <c r="L29" s="76">
        <v>91.3</v>
      </c>
      <c r="M29" s="2">
        <v>78.28</v>
      </c>
      <c r="N29" s="137">
        <f t="shared" si="0"/>
        <v>85.739320920043809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7.1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3.84</v>
      </c>
      <c r="C30" s="2">
        <v>3.01</v>
      </c>
      <c r="D30" s="26">
        <f t="shared" si="5"/>
        <v>78.385416666666657</v>
      </c>
      <c r="E30" s="2">
        <v>6.4</v>
      </c>
      <c r="F30" s="97"/>
      <c r="G30" s="7">
        <v>0.625</v>
      </c>
      <c r="H30" s="3" t="s">
        <v>124</v>
      </c>
      <c r="I30" s="3">
        <v>3</v>
      </c>
      <c r="J30" s="3">
        <v>2407</v>
      </c>
      <c r="K30" s="3">
        <v>900</v>
      </c>
      <c r="L30" s="2">
        <v>92.34</v>
      </c>
      <c r="M30" s="2">
        <v>80.040000000000006</v>
      </c>
      <c r="N30" s="137">
        <f t="shared" si="0"/>
        <v>86.679662118258619</v>
      </c>
      <c r="O30" s="54" t="s">
        <v>14</v>
      </c>
      <c r="P30" s="2">
        <v>83.8</v>
      </c>
      <c r="Q30" s="2">
        <v>28.16</v>
      </c>
      <c r="R30" s="137">
        <f t="shared" ref="R30" si="13">IF(P30&gt;0,Q30/P30*100,0)</f>
        <v>33.603818615751791</v>
      </c>
      <c r="S30" s="28" t="s">
        <v>4</v>
      </c>
      <c r="T30" s="25">
        <f>AVERAGE(T6:T29)</f>
        <v>7.2333333333333334</v>
      </c>
      <c r="U30" s="28" t="s">
        <v>4</v>
      </c>
      <c r="V30" s="25">
        <f>AVERAGE(V6:V29)</f>
        <v>7.0749999999999966</v>
      </c>
      <c r="W30" s="28" t="s">
        <v>4</v>
      </c>
      <c r="X30" s="25">
        <f>AVERAGE(X6:X29)</f>
        <v>6.4083333333333359</v>
      </c>
      <c r="Y30" s="47"/>
    </row>
    <row r="31" spans="1:25" ht="13.8">
      <c r="A31" s="73" t="s">
        <v>47</v>
      </c>
      <c r="B31" s="2">
        <v>2.65</v>
      </c>
      <c r="C31" s="2">
        <v>2.09</v>
      </c>
      <c r="D31" s="26">
        <f t="shared" si="5"/>
        <v>78.867924528301884</v>
      </c>
      <c r="E31" s="2">
        <v>7</v>
      </c>
      <c r="F31" s="97"/>
      <c r="G31" s="7">
        <v>0.63888888888888895</v>
      </c>
      <c r="H31" s="3" t="s">
        <v>124</v>
      </c>
      <c r="I31" s="3">
        <v>1</v>
      </c>
      <c r="J31" s="3">
        <v>2408</v>
      </c>
      <c r="K31" s="3">
        <v>600</v>
      </c>
      <c r="L31" s="8"/>
      <c r="M31" s="2"/>
      <c r="N31" s="137">
        <f t="shared" si="0"/>
        <v>0</v>
      </c>
      <c r="O31" s="54" t="s">
        <v>15</v>
      </c>
      <c r="P31" s="2">
        <v>85.6</v>
      </c>
      <c r="Q31" s="2">
        <v>29.52</v>
      </c>
      <c r="R31" s="137">
        <f t="shared" ref="R31:R35" si="14">IF(P31&gt;0,Q31/P31*100,0)</f>
        <v>34.485981308411219</v>
      </c>
      <c r="S31" s="187" t="s">
        <v>64</v>
      </c>
      <c r="T31" s="188"/>
      <c r="U31" s="182" t="s">
        <v>73</v>
      </c>
      <c r="V31" s="183"/>
      <c r="W31" s="159" t="s">
        <v>45</v>
      </c>
      <c r="X31" s="160"/>
      <c r="Y31" s="47"/>
    </row>
    <row r="32" spans="1:25" ht="15">
      <c r="A32" s="73" t="s">
        <v>48</v>
      </c>
      <c r="B32" s="2">
        <v>2.5</v>
      </c>
      <c r="C32" s="2">
        <v>1.92</v>
      </c>
      <c r="D32" s="26">
        <f t="shared" si="5"/>
        <v>76.8</v>
      </c>
      <c r="E32" s="2">
        <v>7.1</v>
      </c>
      <c r="F32" s="97"/>
      <c r="G32" s="7">
        <v>0.65625</v>
      </c>
      <c r="H32" s="3" t="s">
        <v>124</v>
      </c>
      <c r="I32" s="3">
        <v>4</v>
      </c>
      <c r="J32" s="3">
        <v>2409</v>
      </c>
      <c r="K32" s="75">
        <v>900</v>
      </c>
      <c r="L32" s="76">
        <v>91.6</v>
      </c>
      <c r="M32" s="2">
        <v>79.08</v>
      </c>
      <c r="N32" s="137">
        <f t="shared" si="0"/>
        <v>86.331877729257641</v>
      </c>
      <c r="O32" s="54" t="s">
        <v>62</v>
      </c>
      <c r="P32" s="2">
        <v>85.92</v>
      </c>
      <c r="Q32" s="2">
        <v>29.48</v>
      </c>
      <c r="R32" s="137">
        <f t="shared" si="14"/>
        <v>34.310986964618252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2.4500000000000002</v>
      </c>
      <c r="C33" s="2">
        <v>1.71</v>
      </c>
      <c r="D33" s="26">
        <f t="shared" si="5"/>
        <v>69.795918367346928</v>
      </c>
      <c r="E33" s="2">
        <v>7.3</v>
      </c>
      <c r="F33" s="97"/>
      <c r="G33" s="7">
        <v>0.65972222222222221</v>
      </c>
      <c r="H33" s="22" t="s">
        <v>124</v>
      </c>
      <c r="I33" s="22">
        <v>8</v>
      </c>
      <c r="J33" s="22">
        <v>2410</v>
      </c>
      <c r="K33" s="22">
        <v>2800</v>
      </c>
      <c r="L33" s="23">
        <v>92.3</v>
      </c>
      <c r="M33" s="2">
        <v>80.16</v>
      </c>
      <c r="N33" s="137">
        <f t="shared" si="0"/>
        <v>86.847237269772478</v>
      </c>
      <c r="O33" s="72" t="s">
        <v>13</v>
      </c>
      <c r="P33" s="2">
        <v>84.7</v>
      </c>
      <c r="Q33" s="2">
        <v>29.92</v>
      </c>
      <c r="R33" s="137">
        <f t="shared" si="14"/>
        <v>35.324675324675326</v>
      </c>
      <c r="S33" s="9" t="s">
        <v>24</v>
      </c>
      <c r="T33" s="68">
        <v>9.6</v>
      </c>
      <c r="U33" s="9" t="s">
        <v>24</v>
      </c>
      <c r="V33" s="68">
        <v>8.8000000000000007</v>
      </c>
      <c r="W33" s="12" t="s">
        <v>24</v>
      </c>
      <c r="X33" s="81">
        <v>8</v>
      </c>
      <c r="Y33" s="47"/>
    </row>
    <row r="34" spans="1:25" ht="13.8">
      <c r="A34" s="73" t="s">
        <v>50</v>
      </c>
      <c r="B34" s="2">
        <v>3.2</v>
      </c>
      <c r="C34" s="2">
        <v>2.2200000000000002</v>
      </c>
      <c r="D34" s="26">
        <f t="shared" si="5"/>
        <v>69.375</v>
      </c>
      <c r="E34" s="2">
        <v>7</v>
      </c>
      <c r="F34" s="97"/>
      <c r="G34" s="7">
        <v>0.67708333333333337</v>
      </c>
      <c r="H34" s="22" t="s">
        <v>124</v>
      </c>
      <c r="I34" s="22">
        <v>6</v>
      </c>
      <c r="J34" s="22">
        <v>2411</v>
      </c>
      <c r="K34" s="22">
        <v>1100</v>
      </c>
      <c r="L34" s="23">
        <v>91.72</v>
      </c>
      <c r="M34" s="2">
        <v>79.040000000000006</v>
      </c>
      <c r="N34" s="137">
        <f t="shared" si="0"/>
        <v>86.175316179677282</v>
      </c>
      <c r="O34" s="54" t="s">
        <v>16</v>
      </c>
      <c r="P34" s="2">
        <v>84.94</v>
      </c>
      <c r="Q34" s="2">
        <v>29.04</v>
      </c>
      <c r="R34" s="137">
        <f t="shared" si="14"/>
        <v>34.188839180598066</v>
      </c>
      <c r="S34" s="9" t="s">
        <v>25</v>
      </c>
      <c r="T34" s="68">
        <v>8.6999999999999993</v>
      </c>
      <c r="U34" s="9" t="s">
        <v>25</v>
      </c>
      <c r="V34" s="68">
        <v>8.6999999999999993</v>
      </c>
      <c r="W34" s="12" t="s">
        <v>25</v>
      </c>
      <c r="X34" s="81">
        <v>7.7</v>
      </c>
      <c r="Y34" s="47"/>
    </row>
    <row r="35" spans="1:25" ht="13.8">
      <c r="A35" s="73" t="s">
        <v>51</v>
      </c>
      <c r="B35" s="2">
        <v>3.26</v>
      </c>
      <c r="C35" s="2">
        <v>2.2799999999999998</v>
      </c>
      <c r="D35" s="26">
        <f t="shared" si="5"/>
        <v>69.938650306748457</v>
      </c>
      <c r="E35" s="2">
        <v>7</v>
      </c>
      <c r="F35" s="97"/>
      <c r="G35" s="7">
        <v>0.68055555555555547</v>
      </c>
      <c r="H35" s="22" t="s">
        <v>124</v>
      </c>
      <c r="I35" s="22">
        <v>2</v>
      </c>
      <c r="J35" s="22">
        <v>2412</v>
      </c>
      <c r="K35" s="22">
        <v>900</v>
      </c>
      <c r="L35" s="23">
        <v>91.68</v>
      </c>
      <c r="M35" s="2">
        <v>79.08</v>
      </c>
      <c r="N35" s="137">
        <f t="shared" si="0"/>
        <v>86.2565445026178</v>
      </c>
      <c r="O35" s="54" t="s">
        <v>61</v>
      </c>
      <c r="P35" s="2">
        <v>83.76</v>
      </c>
      <c r="Q35" s="2">
        <v>28.64</v>
      </c>
      <c r="R35" s="137">
        <f t="shared" si="14"/>
        <v>34.192932187201528</v>
      </c>
      <c r="S35" s="9" t="s">
        <v>26</v>
      </c>
      <c r="T35" s="68">
        <v>9.4</v>
      </c>
      <c r="U35" s="9" t="s">
        <v>26</v>
      </c>
      <c r="V35" s="68">
        <v>8.5</v>
      </c>
      <c r="W35" s="12" t="s">
        <v>26</v>
      </c>
      <c r="X35" s="81">
        <v>7.8</v>
      </c>
      <c r="Y35" s="47"/>
    </row>
    <row r="36" spans="1:25" ht="15.6">
      <c r="A36" s="24" t="s">
        <v>4</v>
      </c>
      <c r="B36" s="25">
        <f>AVERAGE(B30:B35)</f>
        <v>2.9833333333333329</v>
      </c>
      <c r="C36" s="25">
        <f>AVERAGE(C30:C35)</f>
        <v>2.2050000000000001</v>
      </c>
      <c r="D36" s="26">
        <f t="shared" si="5"/>
        <v>73.910614525139678</v>
      </c>
      <c r="E36" s="25">
        <f>AVERAGE(E30:E35)</f>
        <v>6.9666666666666659</v>
      </c>
      <c r="F36" s="27"/>
      <c r="G36" s="7">
        <v>0.69791666666666663</v>
      </c>
      <c r="H36" s="22" t="s">
        <v>124</v>
      </c>
      <c r="I36" s="22">
        <v>1</v>
      </c>
      <c r="J36" s="22">
        <v>2413</v>
      </c>
      <c r="K36" s="22">
        <v>600</v>
      </c>
      <c r="L36" s="23"/>
      <c r="M36" s="2"/>
      <c r="N36" s="137">
        <f t="shared" si="0"/>
        <v>0</v>
      </c>
      <c r="O36" s="28" t="s">
        <v>4</v>
      </c>
      <c r="P36" s="25">
        <f t="shared" ref="P36" si="15">AVERAGE(P30:P35)</f>
        <v>84.786666666666662</v>
      </c>
      <c r="Q36" s="25">
        <f t="shared" ref="Q36" si="16">AVERAGE(Q30:Q35)</f>
        <v>29.126666666666665</v>
      </c>
      <c r="R36" s="137">
        <f>IF(P36&gt;0,Q36/P36*100,0)</f>
        <v>34.352885673848085</v>
      </c>
      <c r="S36" s="9" t="s">
        <v>39</v>
      </c>
      <c r="T36" s="68">
        <v>9.3000000000000007</v>
      </c>
      <c r="U36" s="9" t="s">
        <v>39</v>
      </c>
      <c r="V36" s="68">
        <v>8.5</v>
      </c>
      <c r="W36" s="12" t="s">
        <v>39</v>
      </c>
      <c r="X36" s="81">
        <v>7.7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0.71180555555555547</v>
      </c>
      <c r="H37" s="22" t="s">
        <v>124</v>
      </c>
      <c r="I37" s="22">
        <v>3</v>
      </c>
      <c r="J37" s="22">
        <v>2414</v>
      </c>
      <c r="K37" s="22">
        <v>900</v>
      </c>
      <c r="L37" s="23">
        <v>91.04</v>
      </c>
      <c r="M37" s="2">
        <v>78.760000000000005</v>
      </c>
      <c r="N37" s="137">
        <f t="shared" si="0"/>
        <v>86.511423550087869</v>
      </c>
      <c r="O37" s="54"/>
      <c r="P37" s="9"/>
      <c r="Q37" s="9"/>
      <c r="R37" s="9"/>
      <c r="S37" s="9" t="s">
        <v>40</v>
      </c>
      <c r="T37" s="68">
        <v>9.3000000000000007</v>
      </c>
      <c r="U37" s="9" t="s">
        <v>40</v>
      </c>
      <c r="V37" s="68">
        <v>8.6</v>
      </c>
      <c r="W37" s="12" t="s">
        <v>40</v>
      </c>
      <c r="X37" s="81">
        <v>7.5</v>
      </c>
      <c r="Y37" s="47"/>
    </row>
    <row r="38" spans="1:25" ht="13.8">
      <c r="A38" s="73" t="s">
        <v>46</v>
      </c>
      <c r="B38" s="2">
        <v>3.28</v>
      </c>
      <c r="C38" s="2">
        <v>2.2799999999999998</v>
      </c>
      <c r="D38" s="26">
        <f t="shared" si="5"/>
        <v>69.512195121951208</v>
      </c>
      <c r="E38" s="2">
        <v>6.8</v>
      </c>
      <c r="F38" s="97"/>
      <c r="G38" s="7">
        <v>0.72222222222222221</v>
      </c>
      <c r="H38" s="22" t="s">
        <v>124</v>
      </c>
      <c r="I38" s="22">
        <v>8</v>
      </c>
      <c r="J38" s="22">
        <v>2415</v>
      </c>
      <c r="K38" s="22">
        <v>2800</v>
      </c>
      <c r="L38" s="23">
        <v>91.78</v>
      </c>
      <c r="M38" s="2">
        <v>79.760000000000005</v>
      </c>
      <c r="N38" s="137">
        <f t="shared" si="0"/>
        <v>86.903464807147529</v>
      </c>
      <c r="O38" s="184" t="s">
        <v>58</v>
      </c>
      <c r="P38" s="185"/>
      <c r="Q38" s="185"/>
      <c r="R38" s="186"/>
      <c r="S38" s="9" t="s">
        <v>41</v>
      </c>
      <c r="T38" s="68">
        <v>9.4</v>
      </c>
      <c r="U38" s="9" t="s">
        <v>41</v>
      </c>
      <c r="V38" s="68">
        <v>8.6</v>
      </c>
      <c r="W38" s="12" t="s">
        <v>41</v>
      </c>
      <c r="X38" s="81">
        <v>7.9</v>
      </c>
      <c r="Y38" s="47"/>
    </row>
    <row r="39" spans="1:25" ht="13.8">
      <c r="A39" s="73" t="s">
        <v>47</v>
      </c>
      <c r="B39" s="2">
        <v>3.68</v>
      </c>
      <c r="C39" s="2">
        <v>2.91</v>
      </c>
      <c r="D39" s="26">
        <f t="shared" si="5"/>
        <v>79.076086956521735</v>
      </c>
      <c r="E39" s="2">
        <v>6.8</v>
      </c>
      <c r="F39" s="97"/>
      <c r="G39" s="7">
        <v>0.74305555555555547</v>
      </c>
      <c r="H39" s="22" t="s">
        <v>124</v>
      </c>
      <c r="I39" s="22">
        <v>4</v>
      </c>
      <c r="J39" s="22">
        <v>2416</v>
      </c>
      <c r="K39" s="22">
        <v>900</v>
      </c>
      <c r="L39" s="23">
        <v>92.1</v>
      </c>
      <c r="M39" s="2">
        <v>79.16</v>
      </c>
      <c r="N39" s="137">
        <f t="shared" si="0"/>
        <v>85.950054288816503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9.3000000000000007</v>
      </c>
      <c r="U39" s="9" t="s">
        <v>18</v>
      </c>
      <c r="V39" s="68">
        <v>8.6</v>
      </c>
      <c r="W39" s="12" t="s">
        <v>18</v>
      </c>
      <c r="X39" s="81">
        <v>6.5</v>
      </c>
      <c r="Y39" s="47"/>
    </row>
    <row r="40" spans="1:25" ht="13.8">
      <c r="A40" s="73" t="s">
        <v>48</v>
      </c>
      <c r="B40" s="2">
        <v>3.4</v>
      </c>
      <c r="C40" s="2">
        <v>2.6</v>
      </c>
      <c r="D40" s="26">
        <f t="shared" si="5"/>
        <v>76.47058823529413</v>
      </c>
      <c r="E40" s="2">
        <v>7.1</v>
      </c>
      <c r="F40" s="97"/>
      <c r="G40" s="7">
        <v>0.75347222222222221</v>
      </c>
      <c r="H40" s="22" t="s">
        <v>124</v>
      </c>
      <c r="I40" s="22">
        <v>6</v>
      </c>
      <c r="J40" s="22">
        <v>2417</v>
      </c>
      <c r="K40" s="22">
        <v>1100</v>
      </c>
      <c r="L40" s="23">
        <v>91</v>
      </c>
      <c r="M40" s="2">
        <v>77.56</v>
      </c>
      <c r="N40" s="137">
        <f t="shared" si="0"/>
        <v>85.230769230769226</v>
      </c>
      <c r="O40" s="9" t="s">
        <v>114</v>
      </c>
      <c r="P40" s="8">
        <v>91.76</v>
      </c>
      <c r="Q40" s="8">
        <v>84.32</v>
      </c>
      <c r="R40" s="137">
        <f t="shared" ref="R40:R43" si="17">IF(P40&gt;0,Q40/P40*100,0)</f>
        <v>91.891891891891873</v>
      </c>
      <c r="S40" s="9" t="s">
        <v>30</v>
      </c>
      <c r="T40" s="68">
        <v>9.1</v>
      </c>
      <c r="U40" s="9" t="s">
        <v>30</v>
      </c>
      <c r="V40" s="68">
        <v>8.5</v>
      </c>
      <c r="W40" s="12" t="s">
        <v>30</v>
      </c>
      <c r="X40" s="81">
        <v>7.7</v>
      </c>
      <c r="Y40" s="47"/>
    </row>
    <row r="41" spans="1:25" ht="13.8">
      <c r="A41" s="73" t="s">
        <v>49</v>
      </c>
      <c r="B41" s="2">
        <v>3.17</v>
      </c>
      <c r="C41" s="2">
        <v>2.25</v>
      </c>
      <c r="D41" s="26">
        <f t="shared" si="5"/>
        <v>70.977917981072551</v>
      </c>
      <c r="E41" s="2">
        <v>7.3</v>
      </c>
      <c r="F41" s="97"/>
      <c r="G41" s="7" t="s">
        <v>141</v>
      </c>
      <c r="H41" s="22" t="s">
        <v>124</v>
      </c>
      <c r="I41" s="22">
        <v>2</v>
      </c>
      <c r="J41" s="22">
        <v>2418</v>
      </c>
      <c r="K41" s="22">
        <v>900</v>
      </c>
      <c r="L41" s="23">
        <v>91.42</v>
      </c>
      <c r="M41" s="2">
        <v>78.84</v>
      </c>
      <c r="N41" s="137">
        <f t="shared" si="0"/>
        <v>86.239334937650398</v>
      </c>
      <c r="O41" s="119" t="s">
        <v>115</v>
      </c>
      <c r="P41" s="8">
        <v>92.3</v>
      </c>
      <c r="Q41" s="8">
        <v>85.64</v>
      </c>
      <c r="R41" s="137">
        <f t="shared" si="17"/>
        <v>92.784398699891653</v>
      </c>
      <c r="S41" s="9" t="s">
        <v>56</v>
      </c>
      <c r="T41" s="68">
        <v>9.4</v>
      </c>
      <c r="U41" s="9" t="s">
        <v>56</v>
      </c>
      <c r="V41" s="68">
        <v>8.6</v>
      </c>
      <c r="W41" s="12" t="s">
        <v>56</v>
      </c>
      <c r="X41" s="81">
        <v>7.7</v>
      </c>
      <c r="Y41" s="47"/>
    </row>
    <row r="42" spans="1:25" ht="13.8">
      <c r="A42" s="73" t="s">
        <v>50</v>
      </c>
      <c r="B42" s="2">
        <v>3.3</v>
      </c>
      <c r="C42" s="2">
        <v>2.16</v>
      </c>
      <c r="D42" s="26">
        <f t="shared" si="5"/>
        <v>65.454545454545467</v>
      </c>
      <c r="E42" s="2">
        <v>7.2</v>
      </c>
      <c r="F42" s="97"/>
      <c r="G42" s="7">
        <v>0.77083333333333337</v>
      </c>
      <c r="H42" s="22" t="s">
        <v>124</v>
      </c>
      <c r="I42" s="22">
        <v>1</v>
      </c>
      <c r="J42" s="22">
        <v>2419</v>
      </c>
      <c r="K42" s="22">
        <v>600</v>
      </c>
      <c r="L42" s="23"/>
      <c r="M42" s="2"/>
      <c r="N42" s="137">
        <f t="shared" si="0"/>
        <v>0</v>
      </c>
      <c r="O42" s="9" t="s">
        <v>116</v>
      </c>
      <c r="P42" s="8">
        <v>93</v>
      </c>
      <c r="Q42" s="8">
        <v>86.08</v>
      </c>
      <c r="R42" s="137">
        <f t="shared" si="17"/>
        <v>92.559139784946225</v>
      </c>
      <c r="S42" s="9" t="s">
        <v>19</v>
      </c>
      <c r="T42" s="68">
        <v>9.4</v>
      </c>
      <c r="U42" s="9" t="s">
        <v>19</v>
      </c>
      <c r="V42" s="68">
        <v>8.6</v>
      </c>
      <c r="W42" s="12" t="s">
        <v>19</v>
      </c>
      <c r="X42" s="81">
        <v>7.8</v>
      </c>
      <c r="Y42" s="47"/>
    </row>
    <row r="43" spans="1:25" ht="13.8">
      <c r="A43" s="73" t="s">
        <v>51</v>
      </c>
      <c r="B43" s="2">
        <v>3.27</v>
      </c>
      <c r="C43" s="2">
        <v>2.5299999999999998</v>
      </c>
      <c r="D43" s="26">
        <f t="shared" si="5"/>
        <v>77.370030581039757</v>
      </c>
      <c r="E43" s="2">
        <v>7</v>
      </c>
      <c r="F43" s="97"/>
      <c r="G43" s="7">
        <v>0.78472222222222221</v>
      </c>
      <c r="H43" s="22" t="s">
        <v>124</v>
      </c>
      <c r="I43" s="22">
        <v>8</v>
      </c>
      <c r="J43" s="22">
        <v>2420</v>
      </c>
      <c r="K43" s="22">
        <v>2800</v>
      </c>
      <c r="L43" s="23">
        <v>92.04</v>
      </c>
      <c r="M43" s="2">
        <v>79.28</v>
      </c>
      <c r="N43" s="137">
        <f t="shared" si="0"/>
        <v>86.136462407648835</v>
      </c>
      <c r="O43" s="9" t="s">
        <v>117</v>
      </c>
      <c r="P43" s="8">
        <v>92.34</v>
      </c>
      <c r="Q43" s="8">
        <v>85.36</v>
      </c>
      <c r="R43" s="137">
        <f t="shared" si="17"/>
        <v>92.440978990686588</v>
      </c>
      <c r="S43" s="9" t="s">
        <v>42</v>
      </c>
      <c r="T43" s="68">
        <v>9.02</v>
      </c>
      <c r="U43" s="9" t="s">
        <v>42</v>
      </c>
      <c r="V43" s="68">
        <v>8.6</v>
      </c>
      <c r="W43" s="12" t="s">
        <v>42</v>
      </c>
      <c r="X43" s="81">
        <v>7.7</v>
      </c>
      <c r="Y43" s="47"/>
    </row>
    <row r="44" spans="1:25" ht="15.6">
      <c r="A44" s="24" t="s">
        <v>4</v>
      </c>
      <c r="B44" s="25">
        <f>AVERAGE(B38:B43)</f>
        <v>3.3499999999999996</v>
      </c>
      <c r="C44" s="25">
        <f>AVERAGE(C38:C43)</f>
        <v>2.4549999999999996</v>
      </c>
      <c r="D44" s="26">
        <f t="shared" si="5"/>
        <v>73.28358208955224</v>
      </c>
      <c r="E44" s="25">
        <f>AVERAGE(E38:E43)</f>
        <v>7.0333333333333341</v>
      </c>
      <c r="F44" s="27"/>
      <c r="G44" s="7">
        <v>0.79166666666666663</v>
      </c>
      <c r="H44" s="22" t="s">
        <v>124</v>
      </c>
      <c r="I44" s="22">
        <v>3</v>
      </c>
      <c r="J44" s="22">
        <v>2421</v>
      </c>
      <c r="K44" s="22">
        <v>900</v>
      </c>
      <c r="L44" s="23">
        <v>92.66</v>
      </c>
      <c r="M44" s="2">
        <v>79.44</v>
      </c>
      <c r="N44" s="137">
        <f t="shared" si="0"/>
        <v>85.732786531405139</v>
      </c>
      <c r="O44" s="28" t="s">
        <v>4</v>
      </c>
      <c r="P44" s="25">
        <f t="shared" ref="P44" si="18">AVERAGE(P38:P43)</f>
        <v>92.35</v>
      </c>
      <c r="Q44" s="25">
        <f t="shared" ref="Q44" si="19">AVERAGE(Q38:Q43)</f>
        <v>85.35</v>
      </c>
      <c r="R44" s="137">
        <f t="shared" ref="R44" si="20">IF(P44&gt;0,Q44/P44*100,0)</f>
        <v>92.420140768814292</v>
      </c>
      <c r="S44" s="9" t="s">
        <v>20</v>
      </c>
      <c r="T44" s="68">
        <v>9.1</v>
      </c>
      <c r="U44" s="9" t="s">
        <v>20</v>
      </c>
      <c r="V44" s="68">
        <v>8.6</v>
      </c>
      <c r="W44" s="12" t="s">
        <v>20</v>
      </c>
      <c r="X44" s="81">
        <v>7.7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0.81944444444444453</v>
      </c>
      <c r="H45" s="22" t="s">
        <v>124</v>
      </c>
      <c r="I45" s="22">
        <v>6</v>
      </c>
      <c r="J45" s="22">
        <v>2422</v>
      </c>
      <c r="K45" s="22">
        <v>1100</v>
      </c>
      <c r="L45" s="23">
        <v>91.86</v>
      </c>
      <c r="M45" s="2">
        <v>78.48</v>
      </c>
      <c r="N45" s="137">
        <f t="shared" si="0"/>
        <v>85.434356629653834</v>
      </c>
      <c r="O45" s="9"/>
      <c r="P45" s="83"/>
      <c r="Q45" s="83"/>
      <c r="R45" s="9"/>
      <c r="S45" s="9" t="s">
        <v>21</v>
      </c>
      <c r="T45" s="68">
        <v>9.1999999999999993</v>
      </c>
      <c r="U45" s="9" t="s">
        <v>21</v>
      </c>
      <c r="V45" s="68">
        <v>8.6</v>
      </c>
      <c r="W45" s="9" t="s">
        <v>21</v>
      </c>
      <c r="X45" s="81">
        <v>7.7</v>
      </c>
      <c r="Y45" s="47"/>
    </row>
    <row r="46" spans="1:25" ht="13.8">
      <c r="A46" s="73" t="s">
        <v>46</v>
      </c>
      <c r="B46" s="2">
        <v>12.14</v>
      </c>
      <c r="C46" s="2">
        <v>11.14</v>
      </c>
      <c r="D46" s="26">
        <f t="shared" si="5"/>
        <v>91.762767710049417</v>
      </c>
      <c r="E46" s="2">
        <v>7.1</v>
      </c>
      <c r="F46" s="97"/>
      <c r="G46" s="7">
        <v>0.82986111111111116</v>
      </c>
      <c r="H46" s="22" t="s">
        <v>124</v>
      </c>
      <c r="I46" s="22">
        <v>4</v>
      </c>
      <c r="J46" s="22">
        <v>2423</v>
      </c>
      <c r="K46" s="22">
        <v>900</v>
      </c>
      <c r="L46" s="23">
        <v>91.66</v>
      </c>
      <c r="M46" s="2">
        <v>78.88</v>
      </c>
      <c r="N46" s="137">
        <f t="shared" si="0"/>
        <v>86.057167794021382</v>
      </c>
      <c r="O46" s="169" t="s">
        <v>70</v>
      </c>
      <c r="P46" s="170"/>
      <c r="Q46" s="170"/>
      <c r="R46" s="171"/>
      <c r="S46" s="9" t="s">
        <v>57</v>
      </c>
      <c r="T46" s="68">
        <v>9.3000000000000007</v>
      </c>
      <c r="U46" s="9" t="s">
        <v>57</v>
      </c>
      <c r="V46" s="68">
        <v>8.6999999999999993</v>
      </c>
      <c r="W46" s="9" t="s">
        <v>57</v>
      </c>
      <c r="X46" s="81">
        <v>7.7</v>
      </c>
      <c r="Y46" s="47"/>
    </row>
    <row r="47" spans="1:25" ht="13.8">
      <c r="A47" s="73" t="s">
        <v>47</v>
      </c>
      <c r="B47" s="2">
        <v>12.54</v>
      </c>
      <c r="C47" s="2">
        <v>11.2</v>
      </c>
      <c r="D47" s="26">
        <f t="shared" si="5"/>
        <v>89.314194577352467</v>
      </c>
      <c r="E47" s="2">
        <v>7</v>
      </c>
      <c r="F47" s="97"/>
      <c r="G47" s="7">
        <v>0.83333333333333337</v>
      </c>
      <c r="H47" s="22" t="s">
        <v>124</v>
      </c>
      <c r="I47" s="22">
        <v>2</v>
      </c>
      <c r="J47" s="22">
        <v>2424</v>
      </c>
      <c r="K47" s="22">
        <v>900</v>
      </c>
      <c r="L47" s="23">
        <v>92.26</v>
      </c>
      <c r="M47" s="2">
        <v>78.88</v>
      </c>
      <c r="N47" s="137">
        <f t="shared" si="0"/>
        <v>85.497507045306733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8.6999999999999993</v>
      </c>
      <c r="W47" s="9" t="s">
        <v>22</v>
      </c>
      <c r="X47" s="81">
        <v>7.7</v>
      </c>
      <c r="Y47" s="47"/>
    </row>
    <row r="48" spans="1:25" ht="13.8">
      <c r="A48" s="73" t="s">
        <v>48</v>
      </c>
      <c r="B48" s="2">
        <v>13.71</v>
      </c>
      <c r="C48" s="2">
        <v>12.19</v>
      </c>
      <c r="D48" s="26">
        <f t="shared" si="5"/>
        <v>88.913202042304874</v>
      </c>
      <c r="E48" s="2">
        <v>7</v>
      </c>
      <c r="F48" s="97"/>
      <c r="G48" s="7">
        <v>0.83333333333333337</v>
      </c>
      <c r="H48" s="22" t="s">
        <v>124</v>
      </c>
      <c r="I48" s="22">
        <v>7</v>
      </c>
      <c r="J48" s="22">
        <v>2425</v>
      </c>
      <c r="K48" s="22">
        <v>1800</v>
      </c>
      <c r="L48" s="23">
        <v>90.44</v>
      </c>
      <c r="M48" s="2">
        <v>78.88</v>
      </c>
      <c r="N48" s="137">
        <f t="shared" si="0"/>
        <v>87.218045112781951</v>
      </c>
      <c r="O48" s="9" t="s">
        <v>114</v>
      </c>
      <c r="P48" s="8">
        <v>91.44</v>
      </c>
      <c r="Q48" s="8">
        <v>78.28</v>
      </c>
      <c r="R48" s="137">
        <f t="shared" ref="R48:R51" si="21">IF(P48&gt;0,Q48/P48*100,0)</f>
        <v>85.608048993875769</v>
      </c>
      <c r="S48" s="99" t="s">
        <v>23</v>
      </c>
      <c r="T48" s="68">
        <v>9.1999999999999993</v>
      </c>
      <c r="U48" s="9" t="s">
        <v>23</v>
      </c>
      <c r="V48" s="68">
        <v>8.6</v>
      </c>
      <c r="W48" s="9" t="s">
        <v>23</v>
      </c>
      <c r="X48" s="81">
        <v>7.7</v>
      </c>
      <c r="Y48" s="47"/>
    </row>
    <row r="49" spans="1:25" ht="15">
      <c r="A49" s="73" t="s">
        <v>49</v>
      </c>
      <c r="B49" s="2">
        <v>12.93</v>
      </c>
      <c r="C49" s="2">
        <v>11.64</v>
      </c>
      <c r="D49" s="26">
        <f t="shared" si="5"/>
        <v>90.023201856148489</v>
      </c>
      <c r="E49" s="2">
        <v>7.1</v>
      </c>
      <c r="F49" s="97"/>
      <c r="G49" s="7">
        <v>0.83680555555555547</v>
      </c>
      <c r="H49" s="22" t="s">
        <v>124</v>
      </c>
      <c r="I49" s="22">
        <v>1</v>
      </c>
      <c r="J49" s="22">
        <v>2426</v>
      </c>
      <c r="K49" s="85">
        <v>600</v>
      </c>
      <c r="L49" s="86"/>
      <c r="M49" s="2"/>
      <c r="N49" s="137">
        <f t="shared" si="0"/>
        <v>0</v>
      </c>
      <c r="O49" s="119" t="s">
        <v>115</v>
      </c>
      <c r="P49" s="8">
        <v>91.28</v>
      </c>
      <c r="Q49" s="8">
        <v>77.400000000000006</v>
      </c>
      <c r="R49" s="137">
        <f t="shared" si="21"/>
        <v>84.794040315512703</v>
      </c>
      <c r="S49" s="99" t="s">
        <v>27</v>
      </c>
      <c r="T49" s="68">
        <v>9.1999999999999993</v>
      </c>
      <c r="U49" s="9" t="s">
        <v>27</v>
      </c>
      <c r="V49" s="68">
        <v>8.5</v>
      </c>
      <c r="W49" s="9" t="s">
        <v>27</v>
      </c>
      <c r="X49" s="81">
        <v>7.7</v>
      </c>
      <c r="Y49" s="47"/>
    </row>
    <row r="50" spans="1:25" ht="13.8">
      <c r="A50" s="73" t="s">
        <v>50</v>
      </c>
      <c r="B50" s="2">
        <v>12.63</v>
      </c>
      <c r="C50" s="2">
        <v>11.22</v>
      </c>
      <c r="D50" s="26">
        <f t="shared" si="5"/>
        <v>88.836104513064129</v>
      </c>
      <c r="E50" s="2">
        <v>6.9</v>
      </c>
      <c r="F50" s="97"/>
      <c r="G50" s="7">
        <v>0.85069444444444453</v>
      </c>
      <c r="H50" s="87" t="s">
        <v>124</v>
      </c>
      <c r="I50" s="87">
        <v>8</v>
      </c>
      <c r="J50" s="87">
        <v>2427</v>
      </c>
      <c r="K50" s="87">
        <v>2800</v>
      </c>
      <c r="L50" s="87">
        <v>91.8</v>
      </c>
      <c r="M50" s="2">
        <v>79.2</v>
      </c>
      <c r="N50" s="137">
        <f t="shared" si="0"/>
        <v>86.274509803921575</v>
      </c>
      <c r="O50" s="9" t="s">
        <v>116</v>
      </c>
      <c r="P50" s="8">
        <v>92.9</v>
      </c>
      <c r="Q50" s="8">
        <v>76.959999999999994</v>
      </c>
      <c r="R50" s="137">
        <f t="shared" si="21"/>
        <v>82.841765339074257</v>
      </c>
      <c r="S50" s="9" t="s">
        <v>28</v>
      </c>
      <c r="T50" s="68">
        <v>9.4</v>
      </c>
      <c r="U50" s="9" t="s">
        <v>28</v>
      </c>
      <c r="V50" s="68">
        <v>8.6</v>
      </c>
      <c r="W50" s="9" t="s">
        <v>28</v>
      </c>
      <c r="X50" s="81">
        <v>7.8</v>
      </c>
      <c r="Y50" s="47"/>
    </row>
    <row r="51" spans="1:25" ht="13.8">
      <c r="A51" s="73" t="s">
        <v>51</v>
      </c>
      <c r="B51" s="2">
        <v>13.05</v>
      </c>
      <c r="C51" s="2">
        <v>11.59</v>
      </c>
      <c r="D51" s="26">
        <f t="shared" si="5"/>
        <v>88.812260536398455</v>
      </c>
      <c r="E51" s="2">
        <v>7</v>
      </c>
      <c r="F51" s="97"/>
      <c r="G51" s="7">
        <v>0.87847222222222221</v>
      </c>
      <c r="H51" s="22" t="s">
        <v>124</v>
      </c>
      <c r="I51" s="22">
        <v>3</v>
      </c>
      <c r="J51" s="22">
        <v>2428</v>
      </c>
      <c r="K51" s="22">
        <v>900</v>
      </c>
      <c r="L51" s="22">
        <v>92.84</v>
      </c>
      <c r="M51" s="2">
        <v>79.52</v>
      </c>
      <c r="N51" s="137">
        <f t="shared" si="0"/>
        <v>85.652735889702697</v>
      </c>
      <c r="O51" s="9" t="s">
        <v>117</v>
      </c>
      <c r="P51" s="8">
        <v>93.04</v>
      </c>
      <c r="Q51" s="8">
        <v>76.28</v>
      </c>
      <c r="R51" s="137">
        <f t="shared" si="21"/>
        <v>81.986242476354249</v>
      </c>
      <c r="S51" s="9" t="s">
        <v>29</v>
      </c>
      <c r="T51" s="68">
        <v>9.3000000000000007</v>
      </c>
      <c r="U51" s="9" t="s">
        <v>29</v>
      </c>
      <c r="V51" s="68">
        <v>8.4</v>
      </c>
      <c r="W51" s="9" t="s">
        <v>29</v>
      </c>
      <c r="X51" s="81">
        <v>7.8</v>
      </c>
      <c r="Y51" s="47"/>
    </row>
    <row r="52" spans="1:25" ht="15.6">
      <c r="A52" s="24" t="s">
        <v>4</v>
      </c>
      <c r="B52" s="25">
        <f>AVERAGE(B46:B51)</f>
        <v>12.833333333333334</v>
      </c>
      <c r="C52" s="25">
        <f>AVERAGE(C46:C51)</f>
        <v>11.496666666666668</v>
      </c>
      <c r="D52" s="26">
        <f t="shared" si="5"/>
        <v>89.584415584415595</v>
      </c>
      <c r="E52" s="25">
        <f>AVERAGE(E46:E51)</f>
        <v>7.0166666666666666</v>
      </c>
      <c r="F52" s="27"/>
      <c r="G52" s="7">
        <v>0.89236111111111116</v>
      </c>
      <c r="H52" s="22" t="s">
        <v>124</v>
      </c>
      <c r="I52" s="22">
        <v>6</v>
      </c>
      <c r="J52" s="22">
        <v>2429</v>
      </c>
      <c r="K52" s="22">
        <v>1100</v>
      </c>
      <c r="L52" s="23">
        <v>91.5</v>
      </c>
      <c r="M52" s="2">
        <v>79.040000000000006</v>
      </c>
      <c r="N52" s="137">
        <f t="shared" si="0"/>
        <v>86.382513661202182</v>
      </c>
      <c r="O52" s="28" t="s">
        <v>4</v>
      </c>
      <c r="P52" s="25">
        <f t="shared" ref="P52" si="22">AVERAGE(P46:P51)</f>
        <v>92.165000000000006</v>
      </c>
      <c r="Q52" s="25">
        <f t="shared" ref="Q52" si="23">AVERAGE(Q46:Q51)</f>
        <v>77.22999999999999</v>
      </c>
      <c r="R52" s="137">
        <f t="shared" ref="R52" si="24">IF(P52&gt;0,Q52/P52*100,0)</f>
        <v>83.795367004828279</v>
      </c>
      <c r="S52" s="9" t="s">
        <v>63</v>
      </c>
      <c r="T52" s="68">
        <v>9.6</v>
      </c>
      <c r="U52" s="9" t="s">
        <v>63</v>
      </c>
      <c r="V52" s="68">
        <v>8.6999999999999993</v>
      </c>
      <c r="W52" s="9" t="s">
        <v>63</v>
      </c>
      <c r="X52" s="81">
        <v>7.7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0.91319444444444453</v>
      </c>
      <c r="H53" s="22" t="s">
        <v>124</v>
      </c>
      <c r="I53" s="22">
        <v>8</v>
      </c>
      <c r="J53" s="22">
        <v>2430</v>
      </c>
      <c r="K53" s="22">
        <v>2800</v>
      </c>
      <c r="L53" s="23">
        <v>91.88</v>
      </c>
      <c r="M53" s="2">
        <v>78.959999999999994</v>
      </c>
      <c r="N53" s="137">
        <f t="shared" si="0"/>
        <v>85.938180235089249</v>
      </c>
      <c r="O53" s="172" t="s">
        <v>105</v>
      </c>
      <c r="P53" s="173"/>
      <c r="Q53" s="173"/>
      <c r="R53" s="174"/>
      <c r="S53" s="9" t="s">
        <v>31</v>
      </c>
      <c r="T53" s="68">
        <v>9.6</v>
      </c>
      <c r="U53" s="9" t="s">
        <v>31</v>
      </c>
      <c r="V53" s="68">
        <v>8.5</v>
      </c>
      <c r="W53" s="9" t="s">
        <v>31</v>
      </c>
      <c r="X53" s="81">
        <v>7.9</v>
      </c>
      <c r="Y53" s="47"/>
    </row>
    <row r="54" spans="1:25" ht="13.8">
      <c r="A54" s="73" t="s">
        <v>46</v>
      </c>
      <c r="B54" s="2">
        <v>64.349999999999994</v>
      </c>
      <c r="C54" s="2">
        <v>56.98</v>
      </c>
      <c r="D54" s="26">
        <f t="shared" si="5"/>
        <v>88.547008547008559</v>
      </c>
      <c r="E54" s="2">
        <v>6.2</v>
      </c>
      <c r="F54" s="97"/>
      <c r="G54" s="7">
        <v>0.92361111111111116</v>
      </c>
      <c r="H54" s="22" t="s">
        <v>124</v>
      </c>
      <c r="I54" s="22">
        <v>1</v>
      </c>
      <c r="J54" s="22">
        <v>2431</v>
      </c>
      <c r="K54" s="22">
        <v>600</v>
      </c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9.5</v>
      </c>
      <c r="U54" s="9" t="s">
        <v>32</v>
      </c>
      <c r="V54" s="68">
        <v>8.6</v>
      </c>
      <c r="W54" s="9" t="s">
        <v>32</v>
      </c>
      <c r="X54" s="81">
        <v>7.8</v>
      </c>
      <c r="Y54" s="100"/>
    </row>
    <row r="55" spans="1:25" ht="13.8">
      <c r="A55" s="73" t="s">
        <v>47</v>
      </c>
      <c r="B55" s="2">
        <v>65.209999999999994</v>
      </c>
      <c r="C55" s="2">
        <v>57.84</v>
      </c>
      <c r="D55" s="26">
        <f t="shared" si="5"/>
        <v>88.698052445943887</v>
      </c>
      <c r="E55" s="2">
        <v>6.5</v>
      </c>
      <c r="F55" s="97"/>
      <c r="G55" s="89">
        <v>0.94444444444444453</v>
      </c>
      <c r="H55" s="22" t="s">
        <v>124</v>
      </c>
      <c r="I55" s="22">
        <v>4</v>
      </c>
      <c r="J55" s="22">
        <v>2432</v>
      </c>
      <c r="K55" s="22">
        <v>900</v>
      </c>
      <c r="L55" s="23">
        <v>91.84</v>
      </c>
      <c r="M55" s="2">
        <v>78.56</v>
      </c>
      <c r="N55" s="137">
        <f t="shared" si="0"/>
        <v>85.540069686411144</v>
      </c>
      <c r="O55" s="9" t="s">
        <v>114</v>
      </c>
      <c r="P55" s="2">
        <v>91.58</v>
      </c>
      <c r="Q55" s="2">
        <v>78.08</v>
      </c>
      <c r="R55" s="137">
        <f t="shared" ref="R55:R58" si="25">IF(P55&gt;0,Q55/P55*100,0)</f>
        <v>85.2587901288491</v>
      </c>
      <c r="S55" s="9" t="s">
        <v>33</v>
      </c>
      <c r="T55" s="68">
        <v>9.5</v>
      </c>
      <c r="U55" s="9" t="s">
        <v>33</v>
      </c>
      <c r="V55" s="68">
        <v>8.8000000000000007</v>
      </c>
      <c r="W55" s="9" t="s">
        <v>33</v>
      </c>
      <c r="X55" s="81">
        <v>7.8</v>
      </c>
      <c r="Y55" s="100"/>
    </row>
    <row r="56" spans="1:25" ht="13.8">
      <c r="A56" s="73" t="s">
        <v>48</v>
      </c>
      <c r="B56" s="2">
        <v>67.099999999999994</v>
      </c>
      <c r="C56" s="2">
        <v>58.54</v>
      </c>
      <c r="D56" s="26">
        <f t="shared" si="5"/>
        <v>87.242921013412825</v>
      </c>
      <c r="E56" s="2">
        <v>6.5</v>
      </c>
      <c r="F56" s="97"/>
      <c r="G56" s="89">
        <v>0.94444444444444453</v>
      </c>
      <c r="H56" s="22" t="s">
        <v>124</v>
      </c>
      <c r="I56" s="22">
        <v>2</v>
      </c>
      <c r="J56" s="22">
        <v>2433</v>
      </c>
      <c r="K56" s="22">
        <v>900</v>
      </c>
      <c r="L56" s="23">
        <v>90.64</v>
      </c>
      <c r="M56" s="2">
        <v>77.92</v>
      </c>
      <c r="N56" s="137">
        <f t="shared" si="0"/>
        <v>85.966460723742273</v>
      </c>
      <c r="O56" s="119" t="s">
        <v>115</v>
      </c>
      <c r="P56" s="2">
        <v>91.12</v>
      </c>
      <c r="Q56" s="2">
        <v>77.36</v>
      </c>
      <c r="R56" s="137">
        <f t="shared" si="25"/>
        <v>84.899034240561889</v>
      </c>
      <c r="S56" s="9" t="s">
        <v>34</v>
      </c>
      <c r="T56" s="68">
        <v>9.6</v>
      </c>
      <c r="U56" s="9" t="s">
        <v>34</v>
      </c>
      <c r="V56" s="68">
        <v>8.6999999999999993</v>
      </c>
      <c r="W56" s="9" t="s">
        <v>34</v>
      </c>
      <c r="X56" s="81">
        <v>7.8</v>
      </c>
      <c r="Y56" s="47"/>
    </row>
    <row r="57" spans="1:25" ht="15.6">
      <c r="A57" s="73" t="s">
        <v>49</v>
      </c>
      <c r="B57" s="2">
        <v>65.39</v>
      </c>
      <c r="C57" s="2">
        <v>57.86</v>
      </c>
      <c r="D57" s="26">
        <f t="shared" si="5"/>
        <v>88.484477748891265</v>
      </c>
      <c r="E57" s="2">
        <v>6.3</v>
      </c>
      <c r="F57" s="98"/>
      <c r="G57" s="89" t="s">
        <v>145</v>
      </c>
      <c r="H57" s="22" t="s">
        <v>124</v>
      </c>
      <c r="I57" s="22">
        <v>6</v>
      </c>
      <c r="J57" s="22">
        <v>2434</v>
      </c>
      <c r="K57" s="22">
        <v>1100</v>
      </c>
      <c r="L57" s="23">
        <v>91.02</v>
      </c>
      <c r="M57" s="2">
        <v>78.16</v>
      </c>
      <c r="N57" s="137">
        <f t="shared" si="0"/>
        <v>85.87123709074929</v>
      </c>
      <c r="O57" s="9" t="s">
        <v>116</v>
      </c>
      <c r="P57" s="2">
        <v>91.54</v>
      </c>
      <c r="Q57" s="2">
        <v>79.239999999999995</v>
      </c>
      <c r="R57" s="137">
        <f t="shared" si="25"/>
        <v>86.56325103779767</v>
      </c>
      <c r="S57" s="124" t="s">
        <v>4</v>
      </c>
      <c r="T57" s="25">
        <f>AVERAGE(T33:T56)</f>
        <v>9.317499999999999</v>
      </c>
      <c r="U57" s="28" t="s">
        <v>4</v>
      </c>
      <c r="V57" s="25">
        <f>AVERAGE(V33:V56)</f>
        <v>8.6083333333333325</v>
      </c>
      <c r="W57" s="28" t="s">
        <v>4</v>
      </c>
      <c r="X57" s="25">
        <f>AVERAGE(X33:X56)</f>
        <v>7.7000000000000028</v>
      </c>
      <c r="Y57" s="47"/>
    </row>
    <row r="58" spans="1:25" ht="13.8">
      <c r="A58" s="73" t="s">
        <v>50</v>
      </c>
      <c r="B58" s="2">
        <v>65.28</v>
      </c>
      <c r="C58" s="2">
        <v>58.2</v>
      </c>
      <c r="D58" s="26">
        <f t="shared" si="5"/>
        <v>89.154411764705884</v>
      </c>
      <c r="E58" s="2">
        <v>6.2</v>
      </c>
      <c r="F58" s="97"/>
      <c r="G58" s="89" t="s">
        <v>146</v>
      </c>
      <c r="H58" s="22" t="s">
        <v>124</v>
      </c>
      <c r="I58" s="22">
        <v>3</v>
      </c>
      <c r="J58" s="22">
        <v>2435</v>
      </c>
      <c r="K58" s="22">
        <v>900</v>
      </c>
      <c r="L58" s="23">
        <v>91.62</v>
      </c>
      <c r="M58" s="2">
        <v>78</v>
      </c>
      <c r="N58" s="137">
        <f t="shared" si="0"/>
        <v>85.134250163719699</v>
      </c>
      <c r="O58" s="9" t="s">
        <v>117</v>
      </c>
      <c r="P58" s="2">
        <v>91.94</v>
      </c>
      <c r="Q58" s="2">
        <v>76.72</v>
      </c>
      <c r="R58" s="137">
        <f t="shared" si="25"/>
        <v>83.445725473134658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66.22</v>
      </c>
      <c r="C59" s="2">
        <v>58.66</v>
      </c>
      <c r="D59" s="26">
        <f t="shared" si="5"/>
        <v>88.583509513742058</v>
      </c>
      <c r="E59" s="2">
        <v>6.3</v>
      </c>
      <c r="F59" s="97"/>
      <c r="G59" s="89" t="s">
        <v>147</v>
      </c>
      <c r="H59" s="22" t="s">
        <v>124</v>
      </c>
      <c r="I59" s="22">
        <v>2</v>
      </c>
      <c r="J59" s="22">
        <v>2436</v>
      </c>
      <c r="K59" s="22">
        <v>900</v>
      </c>
      <c r="L59" s="23">
        <v>91.32</v>
      </c>
      <c r="M59" s="2">
        <v>78.8</v>
      </c>
      <c r="N59" s="137">
        <f t="shared" si="0"/>
        <v>86.289969338589572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65.591666666666683</v>
      </c>
      <c r="C60" s="25">
        <f>AVERAGE(C54:C59)</f>
        <v>58.013333333333321</v>
      </c>
      <c r="D60" s="26">
        <f t="shared" si="5"/>
        <v>88.446194892643845</v>
      </c>
      <c r="E60" s="25">
        <f>AVERAGE(E54:E59)</f>
        <v>6.333333333333333</v>
      </c>
      <c r="F60" s="27"/>
      <c r="G60" s="89" t="s">
        <v>147</v>
      </c>
      <c r="H60" s="22" t="s">
        <v>124</v>
      </c>
      <c r="I60" s="22">
        <v>1</v>
      </c>
      <c r="J60" s="22">
        <v>2437</v>
      </c>
      <c r="K60" s="22">
        <v>600</v>
      </c>
      <c r="L60" s="23"/>
      <c r="M60" s="2"/>
      <c r="N60" s="137">
        <f t="shared" si="0"/>
        <v>0</v>
      </c>
      <c r="O60" s="28" t="s">
        <v>4</v>
      </c>
      <c r="P60" s="25">
        <f t="shared" ref="P60" si="26">AVERAGE(P54:P59)</f>
        <v>91.545000000000002</v>
      </c>
      <c r="Q60" s="25">
        <f t="shared" ref="Q60" si="27">AVERAGE(Q54:Q59)</f>
        <v>77.849999999999994</v>
      </c>
      <c r="R60" s="137">
        <f>IF(P60&gt;0,Q60/P60*100,0)</f>
        <v>85.040144191381287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150</v>
      </c>
      <c r="H61" s="22" t="s">
        <v>124</v>
      </c>
      <c r="I61" s="22">
        <v>8</v>
      </c>
      <c r="J61" s="22">
        <v>2438</v>
      </c>
      <c r="K61" s="22">
        <v>2800</v>
      </c>
      <c r="L61" s="23">
        <v>91.54</v>
      </c>
      <c r="M61" s="2">
        <v>79.28</v>
      </c>
      <c r="N61" s="137">
        <f t="shared" si="0"/>
        <v>86.606947782390208</v>
      </c>
      <c r="O61" s="181" t="s">
        <v>68</v>
      </c>
      <c r="P61" s="181"/>
      <c r="Q61" s="181"/>
      <c r="R61" s="181"/>
      <c r="S61" s="41"/>
      <c r="T61" s="60">
        <v>1</v>
      </c>
      <c r="U61" s="125">
        <v>1032</v>
      </c>
      <c r="V61" s="108"/>
      <c r="W61" s="60">
        <v>1</v>
      </c>
      <c r="X61" s="62">
        <v>1024</v>
      </c>
      <c r="Y61" s="47"/>
    </row>
    <row r="62" spans="1:25" ht="15">
      <c r="A62" s="73" t="s">
        <v>46</v>
      </c>
      <c r="B62" s="2">
        <v>13.03</v>
      </c>
      <c r="C62" s="2">
        <v>11.36</v>
      </c>
      <c r="D62" s="26">
        <f t="shared" si="5"/>
        <v>87.18342287029931</v>
      </c>
      <c r="E62" s="2">
        <v>6.7</v>
      </c>
      <c r="F62" s="2"/>
      <c r="G62" s="89" t="s">
        <v>151</v>
      </c>
      <c r="H62" s="22" t="s">
        <v>124</v>
      </c>
      <c r="I62" s="22">
        <v>4</v>
      </c>
      <c r="J62" s="22">
        <v>2439</v>
      </c>
      <c r="K62" s="85">
        <v>900</v>
      </c>
      <c r="L62" s="86">
        <v>91.42</v>
      </c>
      <c r="M62" s="2">
        <v>79.12</v>
      </c>
      <c r="N62" s="137">
        <f t="shared" si="0"/>
        <v>86.545613651279808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1034</v>
      </c>
      <c r="V62" s="108"/>
      <c r="W62" s="60">
        <v>2</v>
      </c>
      <c r="X62" s="62">
        <v>1050</v>
      </c>
      <c r="Y62" s="47"/>
    </row>
    <row r="63" spans="1:25" ht="15">
      <c r="A63" s="73" t="s">
        <v>47</v>
      </c>
      <c r="B63" s="2">
        <v>13.53</v>
      </c>
      <c r="C63" s="2">
        <v>11.88</v>
      </c>
      <c r="D63" s="26">
        <f t="shared" si="5"/>
        <v>87.804878048780495</v>
      </c>
      <c r="E63" s="2">
        <v>6.7</v>
      </c>
      <c r="F63" s="2"/>
      <c r="G63" s="89" t="s">
        <v>152</v>
      </c>
      <c r="H63" s="22" t="s">
        <v>124</v>
      </c>
      <c r="I63" s="22">
        <v>6</v>
      </c>
      <c r="J63" s="22">
        <v>2440</v>
      </c>
      <c r="K63" s="22">
        <v>1200</v>
      </c>
      <c r="L63" s="22">
        <v>91.04</v>
      </c>
      <c r="M63" s="2">
        <v>78.760000000000005</v>
      </c>
      <c r="N63" s="137">
        <f t="shared" si="0"/>
        <v>86.511423550087869</v>
      </c>
      <c r="O63" s="54" t="s">
        <v>9</v>
      </c>
      <c r="P63" s="8"/>
      <c r="Q63" s="8"/>
      <c r="R63" s="8"/>
      <c r="S63" s="41"/>
      <c r="T63" s="69">
        <v>3</v>
      </c>
      <c r="U63" s="125">
        <v>1198</v>
      </c>
      <c r="V63" s="108"/>
      <c r="W63" s="69">
        <v>3</v>
      </c>
      <c r="X63" s="62">
        <v>874</v>
      </c>
      <c r="Y63" s="47"/>
    </row>
    <row r="64" spans="1:25" ht="15">
      <c r="A64" s="73" t="s">
        <v>48</v>
      </c>
      <c r="B64" s="2">
        <v>13.71</v>
      </c>
      <c r="C64" s="2">
        <v>11.84</v>
      </c>
      <c r="D64" s="26">
        <f t="shared" si="5"/>
        <v>86.36032093362509</v>
      </c>
      <c r="E64" s="2">
        <v>6.8</v>
      </c>
      <c r="F64" s="2"/>
      <c r="G64" s="89" t="s">
        <v>153</v>
      </c>
      <c r="H64" s="22" t="s">
        <v>124</v>
      </c>
      <c r="I64" s="22">
        <v>3</v>
      </c>
      <c r="J64" s="22">
        <v>2441</v>
      </c>
      <c r="K64" s="22">
        <v>900</v>
      </c>
      <c r="L64" s="22">
        <v>91.58</v>
      </c>
      <c r="M64" s="2">
        <v>78.8</v>
      </c>
      <c r="N64" s="137">
        <f t="shared" si="0"/>
        <v>86.044987988643811</v>
      </c>
      <c r="O64" s="54" t="s">
        <v>14</v>
      </c>
      <c r="P64" s="8">
        <v>99.06</v>
      </c>
      <c r="Q64" s="8"/>
      <c r="R64" s="8"/>
      <c r="S64" s="41"/>
      <c r="T64" s="60">
        <v>4</v>
      </c>
      <c r="U64" s="125">
        <v>1184</v>
      </c>
      <c r="V64" s="108"/>
      <c r="W64" s="60">
        <v>4</v>
      </c>
      <c r="X64" s="62">
        <v>914</v>
      </c>
      <c r="Y64" s="47"/>
    </row>
    <row r="65" spans="1:30" ht="15">
      <c r="A65" s="73" t="s">
        <v>49</v>
      </c>
      <c r="B65" s="2">
        <v>13.13</v>
      </c>
      <c r="C65" s="2">
        <v>11.34</v>
      </c>
      <c r="D65" s="26">
        <f t="shared" si="5"/>
        <v>86.367098248286354</v>
      </c>
      <c r="E65" s="2">
        <v>6.7</v>
      </c>
      <c r="F65" s="2"/>
      <c r="G65" s="89" t="s">
        <v>154</v>
      </c>
      <c r="H65" s="22" t="s">
        <v>124</v>
      </c>
      <c r="I65" s="22">
        <v>7</v>
      </c>
      <c r="J65" s="22">
        <v>2442</v>
      </c>
      <c r="K65" s="22">
        <v>1800</v>
      </c>
      <c r="L65" s="23">
        <v>90.54</v>
      </c>
      <c r="M65" s="2">
        <v>78.08</v>
      </c>
      <c r="N65" s="137">
        <f t="shared" si="0"/>
        <v>86.238126794786822</v>
      </c>
      <c r="O65" s="54" t="s">
        <v>15</v>
      </c>
      <c r="P65" s="8">
        <v>99.18</v>
      </c>
      <c r="Q65" s="8"/>
      <c r="R65" s="8"/>
      <c r="S65" s="41"/>
      <c r="T65" s="60">
        <v>5</v>
      </c>
      <c r="U65" s="125">
        <v>932</v>
      </c>
      <c r="V65" s="108"/>
      <c r="W65" s="60">
        <v>5</v>
      </c>
      <c r="X65" s="62">
        <v>1047</v>
      </c>
      <c r="Y65" s="47"/>
      <c r="AB65" s="143"/>
      <c r="AC65" s="143"/>
      <c r="AD65" s="143"/>
    </row>
    <row r="66" spans="1:30" ht="15">
      <c r="A66" s="73" t="s">
        <v>50</v>
      </c>
      <c r="B66" s="2">
        <v>12.74</v>
      </c>
      <c r="C66" s="2">
        <v>11.02</v>
      </c>
      <c r="D66" s="26">
        <f t="shared" si="5"/>
        <v>86.499215070643643</v>
      </c>
      <c r="E66" s="2">
        <v>6.7</v>
      </c>
      <c r="F66" s="120"/>
      <c r="G66" s="145">
        <v>0.10416666666666667</v>
      </c>
      <c r="H66" s="139" t="s">
        <v>124</v>
      </c>
      <c r="I66" s="139">
        <v>8</v>
      </c>
      <c r="J66" s="139">
        <v>2443</v>
      </c>
      <c r="K66" s="139">
        <v>2800</v>
      </c>
      <c r="L66" s="139">
        <v>90.72</v>
      </c>
      <c r="M66" s="2">
        <v>78.599999999999994</v>
      </c>
      <c r="N66" s="137">
        <f t="shared" si="0"/>
        <v>86.640211640211646</v>
      </c>
      <c r="O66" s="54" t="s">
        <v>62</v>
      </c>
      <c r="P66" s="8">
        <v>99.41</v>
      </c>
      <c r="Q66" s="8"/>
      <c r="R66" s="8"/>
      <c r="S66" s="41"/>
      <c r="T66" s="60">
        <v>6</v>
      </c>
      <c r="U66" s="125">
        <v>1087</v>
      </c>
      <c r="V66" s="108"/>
      <c r="W66" s="60">
        <v>6</v>
      </c>
      <c r="X66" s="62">
        <v>1045</v>
      </c>
      <c r="Y66" s="47"/>
    </row>
    <row r="67" spans="1:30" ht="15">
      <c r="A67" s="73" t="s">
        <v>51</v>
      </c>
      <c r="B67" s="2">
        <v>12.94</v>
      </c>
      <c r="C67" s="2">
        <v>11.26</v>
      </c>
      <c r="D67" s="26">
        <f t="shared" si="5"/>
        <v>87.017001545595051</v>
      </c>
      <c r="E67" s="2">
        <v>6.8</v>
      </c>
      <c r="F67" s="120"/>
      <c r="G67" s="146">
        <v>0.11458333333333333</v>
      </c>
      <c r="H67" s="140" t="s">
        <v>124</v>
      </c>
      <c r="I67" s="140">
        <v>6</v>
      </c>
      <c r="J67" s="140">
        <v>2444</v>
      </c>
      <c r="K67" s="140">
        <v>1200</v>
      </c>
      <c r="L67" s="140">
        <v>90.52</v>
      </c>
      <c r="M67" s="2">
        <v>77.72</v>
      </c>
      <c r="N67" s="137">
        <f t="shared" si="0"/>
        <v>85.859478568272209</v>
      </c>
      <c r="O67" s="72" t="s">
        <v>13</v>
      </c>
      <c r="P67" s="8">
        <v>99.55</v>
      </c>
      <c r="Q67" s="8"/>
      <c r="R67" s="8"/>
      <c r="S67" s="41"/>
      <c r="T67" s="60">
        <v>7</v>
      </c>
      <c r="U67" s="125">
        <v>1459</v>
      </c>
      <c r="V67" s="108"/>
      <c r="W67" s="60">
        <v>7</v>
      </c>
      <c r="X67" s="62">
        <v>1300</v>
      </c>
      <c r="Y67" s="47"/>
    </row>
    <row r="68" spans="1:30" ht="15.6">
      <c r="A68" s="71" t="s">
        <v>4</v>
      </c>
      <c r="B68" s="25">
        <f>AVERAGE(B62:B67)</f>
        <v>13.18</v>
      </c>
      <c r="C68" s="25">
        <f>AVERAGE(C62:C67)</f>
        <v>11.450000000000001</v>
      </c>
      <c r="D68" s="26">
        <f t="shared" si="5"/>
        <v>86.87405159332323</v>
      </c>
      <c r="E68" s="25">
        <f>AVERAGE(E62:E67)</f>
        <v>6.7333333333333334</v>
      </c>
      <c r="F68" s="92"/>
      <c r="G68" s="147">
        <v>0.11805555555555557</v>
      </c>
      <c r="H68" s="141" t="s">
        <v>124</v>
      </c>
      <c r="I68" s="141">
        <v>2</v>
      </c>
      <c r="J68" s="141">
        <v>2445</v>
      </c>
      <c r="K68" s="141">
        <v>900</v>
      </c>
      <c r="L68" s="141">
        <v>90.74</v>
      </c>
      <c r="M68" s="2">
        <v>77.680000000000007</v>
      </c>
      <c r="N68" s="137">
        <f t="shared" si="0"/>
        <v>85.607229446771001</v>
      </c>
      <c r="O68" s="54" t="s">
        <v>16</v>
      </c>
      <c r="P68" s="8">
        <v>99.7</v>
      </c>
      <c r="Q68" s="8"/>
      <c r="R68" s="8"/>
      <c r="S68" s="41"/>
      <c r="T68" s="60">
        <v>8</v>
      </c>
      <c r="U68" s="125">
        <v>1391</v>
      </c>
      <c r="V68" s="108"/>
      <c r="W68" s="102">
        <v>8</v>
      </c>
      <c r="X68" s="62">
        <v>1258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0.12847222222222224</v>
      </c>
      <c r="H69" s="3" t="s">
        <v>124</v>
      </c>
      <c r="I69" s="3">
        <v>4</v>
      </c>
      <c r="J69" s="3">
        <v>2446</v>
      </c>
      <c r="K69" s="75">
        <v>900</v>
      </c>
      <c r="L69" s="101">
        <v>91.86</v>
      </c>
      <c r="M69" s="2">
        <v>78.8</v>
      </c>
      <c r="N69" s="137">
        <f t="shared" si="0"/>
        <v>85.782712823862397</v>
      </c>
      <c r="O69" s="54" t="s">
        <v>61</v>
      </c>
      <c r="P69" s="8">
        <v>99.01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11.78</v>
      </c>
      <c r="C70" s="143">
        <v>10.23</v>
      </c>
      <c r="D70" s="26">
        <f t="shared" si="5"/>
        <v>86.842105263157904</v>
      </c>
      <c r="E70" s="143">
        <v>8</v>
      </c>
      <c r="F70" s="121"/>
      <c r="G70" s="7" t="s">
        <v>157</v>
      </c>
      <c r="H70" s="3" t="s">
        <v>124</v>
      </c>
      <c r="I70" s="3">
        <v>3</v>
      </c>
      <c r="J70" s="3">
        <v>2447</v>
      </c>
      <c r="K70" s="75">
        <v>900</v>
      </c>
      <c r="L70" s="101">
        <v>92.68</v>
      </c>
      <c r="M70" s="2">
        <v>78.12</v>
      </c>
      <c r="N70" s="137">
        <f t="shared" ref="N70:N75" si="28">IF(L70&gt;0,M70/L70*100,0)</f>
        <v>84.290030211480357</v>
      </c>
      <c r="O70" s="28" t="s">
        <v>4</v>
      </c>
      <c r="P70" s="25">
        <f t="shared" ref="P70" si="29">AVERAGE(P64:P69)</f>
        <v>99.318333333333328</v>
      </c>
      <c r="Q70" s="25" t="e">
        <f t="shared" ref="Q70" si="30">AVERAGE(Q64:Q69)</f>
        <v>#DIV/0!</v>
      </c>
      <c r="R70" s="137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12.04</v>
      </c>
      <c r="C71" s="143">
        <v>10.59</v>
      </c>
      <c r="D71" s="26">
        <f t="shared" si="5"/>
        <v>87.956810631229246</v>
      </c>
      <c r="E71" s="143">
        <v>8.3000000000000007</v>
      </c>
      <c r="F71" s="120"/>
      <c r="G71" s="7" t="s">
        <v>157</v>
      </c>
      <c r="H71" s="3" t="s">
        <v>124</v>
      </c>
      <c r="I71" s="3">
        <v>7</v>
      </c>
      <c r="J71" s="3">
        <v>2448</v>
      </c>
      <c r="K71" s="75">
        <v>1800</v>
      </c>
      <c r="L71" s="101">
        <v>89.64</v>
      </c>
      <c r="M71" s="2">
        <v>79.2</v>
      </c>
      <c r="N71" s="137">
        <f t="shared" si="28"/>
        <v>88.353413654618478</v>
      </c>
      <c r="O71" s="192" t="s">
        <v>106</v>
      </c>
      <c r="P71" s="192"/>
      <c r="Q71" s="192"/>
      <c r="R71" s="192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12.7</v>
      </c>
      <c r="C72" s="143">
        <v>11.14</v>
      </c>
      <c r="D72" s="26">
        <f t="shared" si="5"/>
        <v>87.716535433070874</v>
      </c>
      <c r="E72" s="143">
        <v>8.1999999999999993</v>
      </c>
      <c r="F72" s="120"/>
      <c r="G72" s="7">
        <v>0.17708333333333334</v>
      </c>
      <c r="H72" s="3" t="s">
        <v>124</v>
      </c>
      <c r="I72" s="3">
        <v>8</v>
      </c>
      <c r="J72" s="3">
        <v>2449</v>
      </c>
      <c r="K72" s="75">
        <v>2800</v>
      </c>
      <c r="L72" s="101">
        <v>91.06</v>
      </c>
      <c r="M72" s="2">
        <v>78.2</v>
      </c>
      <c r="N72" s="137">
        <f t="shared" si="28"/>
        <v>85.877443443883152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1022</v>
      </c>
      <c r="V72" s="108"/>
      <c r="W72" s="60">
        <v>1</v>
      </c>
      <c r="X72" s="62">
        <v>959</v>
      </c>
      <c r="Y72" s="47"/>
    </row>
    <row r="73" spans="1:30" ht="15">
      <c r="A73" s="73" t="s">
        <v>49</v>
      </c>
      <c r="B73" s="138">
        <v>11.71</v>
      </c>
      <c r="C73" s="143">
        <v>10.25</v>
      </c>
      <c r="D73" s="26">
        <f t="shared" si="5"/>
        <v>87.532023911187025</v>
      </c>
      <c r="E73" s="143">
        <v>8.4</v>
      </c>
      <c r="F73" s="122"/>
      <c r="G73" s="7">
        <v>0.19791666666666666</v>
      </c>
      <c r="H73" s="3" t="s">
        <v>124</v>
      </c>
      <c r="I73" s="3">
        <v>2</v>
      </c>
      <c r="J73" s="3">
        <v>2450</v>
      </c>
      <c r="K73" s="75">
        <v>900</v>
      </c>
      <c r="L73" s="101">
        <v>90.88</v>
      </c>
      <c r="M73" s="2">
        <v>76.959999999999994</v>
      </c>
      <c r="N73" s="137">
        <f t="shared" si="28"/>
        <v>84.683098591549282</v>
      </c>
      <c r="O73" s="7" t="s">
        <v>126</v>
      </c>
      <c r="P73" s="2">
        <v>88.1</v>
      </c>
      <c r="Q73" s="2">
        <v>66.08</v>
      </c>
      <c r="R73" s="137">
        <f t="shared" ref="R73:R78" si="32">IF(P73&gt;0,Q73/P73*100,0)</f>
        <v>75.005675368898977</v>
      </c>
      <c r="S73" s="138" t="s">
        <v>127</v>
      </c>
      <c r="T73" s="60">
        <v>2</v>
      </c>
      <c r="U73" s="125">
        <v>1072</v>
      </c>
      <c r="V73" s="108"/>
      <c r="W73" s="60">
        <v>2</v>
      </c>
      <c r="X73" s="62">
        <v>893</v>
      </c>
      <c r="Y73" s="47"/>
    </row>
    <row r="74" spans="1:30" ht="15">
      <c r="A74" s="73" t="s">
        <v>50</v>
      </c>
      <c r="B74" s="138">
        <v>12.85</v>
      </c>
      <c r="C74" s="143">
        <v>10.09</v>
      </c>
      <c r="D74" s="26">
        <f t="shared" si="5"/>
        <v>78.521400778210122</v>
      </c>
      <c r="E74" s="143">
        <v>8.1</v>
      </c>
      <c r="F74" s="122"/>
      <c r="G74" s="7">
        <v>0.19791666666666666</v>
      </c>
      <c r="H74" s="3" t="s">
        <v>124</v>
      </c>
      <c r="I74" s="3">
        <v>6</v>
      </c>
      <c r="J74" s="3">
        <v>2451</v>
      </c>
      <c r="K74" s="75">
        <v>1200</v>
      </c>
      <c r="L74" s="101">
        <v>90.38</v>
      </c>
      <c r="M74" s="2">
        <v>76.760000000000005</v>
      </c>
      <c r="N74" s="137">
        <f t="shared" si="28"/>
        <v>84.930294312901083</v>
      </c>
      <c r="O74" s="91" t="s">
        <v>136</v>
      </c>
      <c r="P74" s="2">
        <v>89.02</v>
      </c>
      <c r="Q74" s="2">
        <v>70.599999999999994</v>
      </c>
      <c r="R74" s="137">
        <f t="shared" si="32"/>
        <v>79.308020669512473</v>
      </c>
      <c r="S74" s="138" t="s">
        <v>137</v>
      </c>
      <c r="T74" s="69">
        <v>3</v>
      </c>
      <c r="U74" s="125">
        <v>1110</v>
      </c>
      <c r="V74" s="108"/>
      <c r="W74" s="69">
        <v>3</v>
      </c>
      <c r="X74" s="62">
        <v>890</v>
      </c>
      <c r="Y74" s="47"/>
    </row>
    <row r="75" spans="1:30" ht="15">
      <c r="A75" s="73" t="s">
        <v>51</v>
      </c>
      <c r="B75" s="138">
        <v>11.38</v>
      </c>
      <c r="C75" s="143">
        <v>9.9499999999999993</v>
      </c>
      <c r="D75" s="26">
        <f t="shared" si="5"/>
        <v>87.434094903339172</v>
      </c>
      <c r="E75" s="143">
        <v>8.4</v>
      </c>
      <c r="F75" s="122"/>
      <c r="G75" s="7">
        <v>0.21875</v>
      </c>
      <c r="H75" s="3" t="s">
        <v>124</v>
      </c>
      <c r="I75" s="3">
        <v>4</v>
      </c>
      <c r="J75" s="3">
        <v>2452</v>
      </c>
      <c r="K75" s="75">
        <v>900</v>
      </c>
      <c r="L75" s="101">
        <v>91.22</v>
      </c>
      <c r="M75" s="2">
        <v>78</v>
      </c>
      <c r="N75" s="137">
        <f t="shared" si="28"/>
        <v>85.507564130673103</v>
      </c>
      <c r="O75" s="1" t="s">
        <v>139</v>
      </c>
      <c r="P75" s="2">
        <v>88.48</v>
      </c>
      <c r="Q75" s="2">
        <v>67.319999999999993</v>
      </c>
      <c r="R75" s="137">
        <f t="shared" si="32"/>
        <v>76.084990958408667</v>
      </c>
      <c r="S75" s="138" t="s">
        <v>137</v>
      </c>
      <c r="T75" s="60">
        <v>4</v>
      </c>
      <c r="U75" s="125">
        <v>1077</v>
      </c>
      <c r="V75" s="108"/>
      <c r="W75" s="60">
        <v>4</v>
      </c>
      <c r="X75" s="62">
        <v>838</v>
      </c>
      <c r="Y75" s="47"/>
    </row>
    <row r="76" spans="1:30" ht="15.6">
      <c r="A76" s="28" t="s">
        <v>4</v>
      </c>
      <c r="B76" s="25">
        <f>AVERAGE(B70:B75)</f>
        <v>12.076666666666666</v>
      </c>
      <c r="C76" s="25">
        <f>AVERAGE(C70:C75)</f>
        <v>10.375</v>
      </c>
      <c r="D76" s="26">
        <f t="shared" si="5"/>
        <v>85.909467292299198</v>
      </c>
      <c r="E76" s="25">
        <f>AVERAGE(E70:E75)</f>
        <v>8.2333333333333325</v>
      </c>
      <c r="F76" s="92"/>
      <c r="G76" s="136" t="s">
        <v>4</v>
      </c>
      <c r="H76" s="25"/>
      <c r="I76" s="25"/>
      <c r="J76" s="25"/>
      <c r="K76" s="25">
        <f>SUM(K6:K75)</f>
        <v>93200</v>
      </c>
      <c r="L76" s="25">
        <f>AVERAGE(L6:L75)</f>
        <v>91.358730158730197</v>
      </c>
      <c r="M76" s="25">
        <f>AVERAGE(M6:M75)</f>
        <v>78.6634920634921</v>
      </c>
      <c r="N76" s="137">
        <f>IF(L76&gt;0,M76/L76*100,0)</f>
        <v>86.103968309125037</v>
      </c>
      <c r="O76" s="1" t="s">
        <v>140</v>
      </c>
      <c r="P76" s="2">
        <v>86.36</v>
      </c>
      <c r="Q76" s="2">
        <v>65.92</v>
      </c>
      <c r="R76" s="137">
        <f t="shared" si="32"/>
        <v>76.331635016211209</v>
      </c>
      <c r="S76" s="138" t="s">
        <v>137</v>
      </c>
      <c r="T76" s="60">
        <v>5</v>
      </c>
      <c r="U76" s="125">
        <v>1044</v>
      </c>
      <c r="V76" s="108"/>
      <c r="W76" s="60">
        <v>5</v>
      </c>
      <c r="X76" s="62">
        <v>950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8" t="s">
        <v>107</v>
      </c>
      <c r="H77" s="179"/>
      <c r="I77" s="179"/>
      <c r="J77" s="179"/>
      <c r="K77" s="179"/>
      <c r="L77" s="179"/>
      <c r="M77" s="179"/>
      <c r="N77" s="180"/>
      <c r="O77" s="1" t="s">
        <v>142</v>
      </c>
      <c r="P77" s="2">
        <v>89.72</v>
      </c>
      <c r="Q77" s="2">
        <v>66.56</v>
      </c>
      <c r="R77" s="137">
        <f t="shared" si="32"/>
        <v>74.186357556843518</v>
      </c>
      <c r="S77" s="138" t="s">
        <v>127</v>
      </c>
      <c r="T77" s="60">
        <v>6</v>
      </c>
      <c r="U77" s="125">
        <v>1177</v>
      </c>
      <c r="V77" s="108"/>
      <c r="W77" s="60">
        <v>6</v>
      </c>
      <c r="X77" s="62">
        <v>981</v>
      </c>
      <c r="Y77" s="47"/>
    </row>
    <row r="78" spans="1:30" ht="15">
      <c r="A78" s="73" t="s">
        <v>46</v>
      </c>
      <c r="B78" s="2">
        <v>12.15</v>
      </c>
      <c r="C78" s="2">
        <v>10.64</v>
      </c>
      <c r="D78" s="26">
        <f t="shared" si="5"/>
        <v>87.57201646090536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143</v>
      </c>
      <c r="P78" s="2">
        <v>89.6</v>
      </c>
      <c r="Q78" s="2">
        <v>71.12</v>
      </c>
      <c r="R78" s="137">
        <f t="shared" si="32"/>
        <v>79.375</v>
      </c>
      <c r="S78" s="138" t="s">
        <v>127</v>
      </c>
      <c r="T78" s="60">
        <v>7</v>
      </c>
      <c r="U78" s="125">
        <v>1418</v>
      </c>
      <c r="V78" s="108"/>
      <c r="W78" s="60">
        <v>7</v>
      </c>
      <c r="X78" s="62">
        <v>1278</v>
      </c>
      <c r="Y78" s="47"/>
    </row>
    <row r="79" spans="1:30" ht="15.6">
      <c r="A79" s="73" t="s">
        <v>47</v>
      </c>
      <c r="B79" s="2">
        <v>12.59</v>
      </c>
      <c r="C79" s="2">
        <v>11.05</v>
      </c>
      <c r="D79" s="26">
        <f t="shared" ref="D79:D84" si="33">IF(B79&gt;0,C79/B79*100,0)</f>
        <v>87.768069896743455</v>
      </c>
      <c r="E79" s="2">
        <v>8.1999999999999993</v>
      </c>
      <c r="F79" s="120"/>
      <c r="G79" s="7">
        <v>0.25</v>
      </c>
      <c r="H79" s="3" t="s">
        <v>119</v>
      </c>
      <c r="I79" s="3"/>
      <c r="J79" s="3"/>
      <c r="K79" s="75"/>
      <c r="L79" s="101">
        <v>94.08</v>
      </c>
      <c r="M79" s="101">
        <v>67.8</v>
      </c>
      <c r="N79" s="137">
        <f t="shared" ref="N79:N84" si="34">IF(L79&gt;0,M79/L79*100,0)</f>
        <v>72.066326530612244</v>
      </c>
      <c r="O79" s="28" t="s">
        <v>4</v>
      </c>
      <c r="P79" s="25">
        <f t="shared" ref="P79" si="35">AVERAGE(P73:P78)</f>
        <v>88.546666666666681</v>
      </c>
      <c r="Q79" s="25">
        <f t="shared" ref="Q79" si="36">AVERAGE(Q73:Q78)</f>
        <v>67.933333333333337</v>
      </c>
      <c r="R79" s="137">
        <f t="shared" ref="R79" si="37">IF(P79&gt;0,Q79/P79*100,0)</f>
        <v>76.720373437735262</v>
      </c>
      <c r="S79" s="108"/>
      <c r="T79" s="60">
        <v>8</v>
      </c>
      <c r="U79" s="125">
        <v>1377</v>
      </c>
      <c r="V79" s="108"/>
      <c r="W79" s="60">
        <v>8</v>
      </c>
      <c r="X79" s="62">
        <v>1202</v>
      </c>
      <c r="Y79" s="47"/>
    </row>
    <row r="80" spans="1:30" ht="15" customHeight="1">
      <c r="A80" s="73" t="s">
        <v>48</v>
      </c>
      <c r="B80" s="2">
        <v>12.8</v>
      </c>
      <c r="C80" s="2">
        <v>11.24</v>
      </c>
      <c r="D80" s="26">
        <f t="shared" si="33"/>
        <v>87.8125</v>
      </c>
      <c r="E80" s="2">
        <v>8.1999999999999993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94.26</v>
      </c>
      <c r="M80" s="101">
        <v>68.16</v>
      </c>
      <c r="N80" s="137">
        <f t="shared" si="34"/>
        <v>72.310630171865043</v>
      </c>
      <c r="O80" s="192" t="s">
        <v>69</v>
      </c>
      <c r="P80" s="192"/>
      <c r="Q80" s="192"/>
      <c r="R80" s="192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12.03</v>
      </c>
      <c r="C81" s="2">
        <v>10.54</v>
      </c>
      <c r="D81" s="26">
        <f t="shared" si="33"/>
        <v>87.614297589359936</v>
      </c>
      <c r="E81" s="2">
        <v>8.5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94.48</v>
      </c>
      <c r="M81" s="101">
        <v>68.760000000000005</v>
      </c>
      <c r="N81" s="137">
        <f t="shared" si="34"/>
        <v>72.777307366638439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11.92</v>
      </c>
      <c r="C82" s="2">
        <v>10.29</v>
      </c>
      <c r="D82" s="26">
        <f t="shared" si="33"/>
        <v>86.325503355704697</v>
      </c>
      <c r="E82" s="2">
        <v>8.1999999999999993</v>
      </c>
      <c r="F82" s="5"/>
      <c r="G82" s="7">
        <v>0.75</v>
      </c>
      <c r="H82" s="3" t="s">
        <v>119</v>
      </c>
      <c r="I82" s="138"/>
      <c r="J82" s="138"/>
      <c r="K82" s="138"/>
      <c r="L82" s="101">
        <v>94.1</v>
      </c>
      <c r="M82" s="101">
        <v>68.56</v>
      </c>
      <c r="N82" s="137">
        <f>IF(L82&gt;0,M82/L82*100,0)</f>
        <v>72.85866099893731</v>
      </c>
      <c r="O82" s="3" t="s">
        <v>133</v>
      </c>
      <c r="P82" s="2">
        <v>88.82</v>
      </c>
      <c r="Q82" s="2">
        <v>63.76</v>
      </c>
      <c r="R82" s="137">
        <f t="shared" ref="R82:R87" si="38">IF(P82&gt;0,Q82/P82*100,0)</f>
        <v>71.785633866246343</v>
      </c>
      <c r="S82" s="2" t="s">
        <v>134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11.84</v>
      </c>
      <c r="C83" s="2">
        <v>10.43</v>
      </c>
      <c r="D83" s="26">
        <f t="shared" si="33"/>
        <v>88.09121621621621</v>
      </c>
      <c r="E83" s="2">
        <v>8.4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94.04</v>
      </c>
      <c r="M83" s="101">
        <v>67.319999999999993</v>
      </c>
      <c r="N83" s="137">
        <f t="shared" si="34"/>
        <v>71.586558911101648</v>
      </c>
      <c r="O83" s="91" t="s">
        <v>135</v>
      </c>
      <c r="P83" s="2">
        <v>89.74</v>
      </c>
      <c r="Q83" s="2">
        <v>58.96</v>
      </c>
      <c r="R83" s="137">
        <f t="shared" si="38"/>
        <v>65.700913750835753</v>
      </c>
      <c r="S83" s="2" t="s">
        <v>134</v>
      </c>
      <c r="T83" s="60">
        <v>1</v>
      </c>
      <c r="U83" s="125">
        <v>1016</v>
      </c>
      <c r="V83" s="108"/>
      <c r="W83" s="60">
        <v>1</v>
      </c>
      <c r="X83" s="62">
        <v>1075</v>
      </c>
      <c r="Y83" s="47"/>
    </row>
    <row r="84" spans="1:29" ht="15.6">
      <c r="A84" s="71" t="s">
        <v>4</v>
      </c>
      <c r="B84" s="25">
        <f>AVERAGE(B78:B83)</f>
        <v>12.221666666666669</v>
      </c>
      <c r="C84" s="25">
        <f>AVERAGE(C78:C83)</f>
        <v>10.698333333333332</v>
      </c>
      <c r="D84" s="26">
        <f t="shared" si="33"/>
        <v>87.535797081685502</v>
      </c>
      <c r="E84" s="25">
        <f>AVERAGE(E78:E83)</f>
        <v>8.2499999999999982</v>
      </c>
      <c r="F84" s="70"/>
      <c r="G84" s="7" t="s">
        <v>122</v>
      </c>
      <c r="H84" s="3" t="s">
        <v>119</v>
      </c>
      <c r="I84" s="3"/>
      <c r="J84" s="3"/>
      <c r="K84" s="75"/>
      <c r="L84" s="101">
        <v>94.14</v>
      </c>
      <c r="M84" s="101">
        <v>68</v>
      </c>
      <c r="N84" s="137">
        <f t="shared" si="34"/>
        <v>72.23284469938389</v>
      </c>
      <c r="O84" s="1" t="s">
        <v>138</v>
      </c>
      <c r="P84" s="2">
        <v>89.12</v>
      </c>
      <c r="Q84" s="2">
        <v>51.04</v>
      </c>
      <c r="R84" s="137">
        <f t="shared" si="38"/>
        <v>57.271095152603223</v>
      </c>
      <c r="S84" s="5" t="s">
        <v>134</v>
      </c>
      <c r="T84" s="60">
        <v>2</v>
      </c>
      <c r="U84" s="125">
        <v>1070</v>
      </c>
      <c r="V84" s="108"/>
      <c r="W84" s="60">
        <v>2</v>
      </c>
      <c r="X84" s="62">
        <v>1000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94.183333333333337</v>
      </c>
      <c r="M85" s="25">
        <f>AVERAGE(M79:M84)</f>
        <v>68.099999999999994</v>
      </c>
      <c r="N85" s="137">
        <f t="shared" ref="N85" si="39">IF(L85&gt;0,M85/L85*100,0)</f>
        <v>72.305786586444867</v>
      </c>
      <c r="O85" s="91" t="s">
        <v>155</v>
      </c>
      <c r="P85" s="2">
        <v>88.02</v>
      </c>
      <c r="Q85" s="2">
        <v>49.8</v>
      </c>
      <c r="R85" s="137">
        <f t="shared" si="38"/>
        <v>56.578050443081118</v>
      </c>
      <c r="S85" s="5" t="s">
        <v>134</v>
      </c>
      <c r="T85" s="69">
        <v>3</v>
      </c>
      <c r="U85" s="125">
        <v>912</v>
      </c>
      <c r="V85" s="108"/>
      <c r="W85" s="69">
        <v>3</v>
      </c>
      <c r="X85" s="62">
        <v>1092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8" t="s">
        <v>108</v>
      </c>
      <c r="H86" s="179"/>
      <c r="I86" s="179"/>
      <c r="J86" s="179"/>
      <c r="K86" s="179"/>
      <c r="L86" s="179"/>
      <c r="M86" s="179"/>
      <c r="N86" s="180"/>
      <c r="O86" s="1"/>
      <c r="P86" s="2"/>
      <c r="Q86" s="2"/>
      <c r="R86" s="137">
        <f t="shared" si="38"/>
        <v>0</v>
      </c>
      <c r="S86" s="5"/>
      <c r="T86" s="60">
        <v>4</v>
      </c>
      <c r="U86" s="125">
        <v>911</v>
      </c>
      <c r="V86" s="108"/>
      <c r="W86" s="60">
        <v>4</v>
      </c>
      <c r="X86" s="62">
        <v>1056</v>
      </c>
      <c r="Y86" s="47"/>
    </row>
    <row r="87" spans="1:29" ht="15">
      <c r="A87" s="73" t="s">
        <v>46</v>
      </c>
      <c r="B87" s="8"/>
      <c r="C87" s="8">
        <v>1.62</v>
      </c>
      <c r="D87" s="8"/>
      <c r="E87" s="8">
        <v>1.33</v>
      </c>
      <c r="F87" s="8">
        <v>1.19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8"/>
        <v>0</v>
      </c>
      <c r="S87" s="5"/>
      <c r="T87" s="60">
        <v>5</v>
      </c>
      <c r="U87" s="125">
        <v>1090</v>
      </c>
      <c r="V87" s="108"/>
      <c r="W87" s="60">
        <v>5</v>
      </c>
      <c r="X87" s="62">
        <v>920</v>
      </c>
      <c r="Y87" s="47"/>
    </row>
    <row r="88" spans="1:29" ht="15.6">
      <c r="A88" s="73" t="s">
        <v>47</v>
      </c>
      <c r="B88" s="8"/>
      <c r="C88" s="8">
        <v>3.3</v>
      </c>
      <c r="D88" s="8"/>
      <c r="E88" s="8">
        <v>1.34</v>
      </c>
      <c r="F88" s="8">
        <v>1.17</v>
      </c>
      <c r="G88" s="3"/>
      <c r="H88" s="3"/>
      <c r="I88" s="3"/>
      <c r="J88" s="3"/>
      <c r="K88" s="75"/>
      <c r="L88" s="101"/>
      <c r="M88" s="101"/>
      <c r="N88" s="137">
        <f t="shared" ref="N88:N93" si="40">IF(L88&gt;0,M88/L88*100,0)</f>
        <v>0</v>
      </c>
      <c r="O88" s="28" t="s">
        <v>4</v>
      </c>
      <c r="P88" s="25">
        <f t="shared" ref="P88" si="41">AVERAGE(P82:P87)</f>
        <v>88.924999999999997</v>
      </c>
      <c r="Q88" s="25">
        <f t="shared" ref="Q88" si="42">AVERAGE(Q82:Q87)</f>
        <v>55.89</v>
      </c>
      <c r="R88" s="137">
        <f t="shared" ref="R88" si="43">IF(P88&gt;0,Q88/P88*100,0)</f>
        <v>62.850716896260892</v>
      </c>
      <c r="S88" s="132"/>
      <c r="T88" s="60">
        <v>6</v>
      </c>
      <c r="U88" s="125">
        <v>1065</v>
      </c>
      <c r="V88" s="108"/>
      <c r="W88" s="60">
        <v>6</v>
      </c>
      <c r="X88" s="62">
        <v>1048</v>
      </c>
      <c r="Y88" s="47"/>
    </row>
    <row r="89" spans="1:29" ht="15">
      <c r="A89" s="73" t="s">
        <v>48</v>
      </c>
      <c r="B89" s="8"/>
      <c r="C89" s="8">
        <v>2.4</v>
      </c>
      <c r="D89" s="8"/>
      <c r="E89" s="8"/>
      <c r="F89" s="8">
        <v>1.8</v>
      </c>
      <c r="G89" s="3"/>
      <c r="H89" s="3"/>
      <c r="I89" s="3"/>
      <c r="J89" s="3"/>
      <c r="K89" s="75"/>
      <c r="L89" s="101"/>
      <c r="M89" s="101"/>
      <c r="N89" s="137">
        <f t="shared" si="40"/>
        <v>0</v>
      </c>
      <c r="T89" s="60">
        <v>7</v>
      </c>
      <c r="U89" s="125">
        <v>1326</v>
      </c>
      <c r="V89" s="108"/>
      <c r="W89" s="60">
        <v>7</v>
      </c>
      <c r="X89" s="62">
        <v>1400</v>
      </c>
      <c r="Y89" s="47"/>
    </row>
    <row r="90" spans="1:29" ht="15">
      <c r="A90" s="73" t="s">
        <v>49</v>
      </c>
      <c r="B90" s="2"/>
      <c r="C90" s="8">
        <v>3.22</v>
      </c>
      <c r="D90" s="8"/>
      <c r="E90" s="8">
        <v>0.73</v>
      </c>
      <c r="F90" s="8">
        <v>0.54</v>
      </c>
      <c r="G90" s="3"/>
      <c r="H90" s="3"/>
      <c r="I90" s="3"/>
      <c r="J90" s="3"/>
      <c r="K90" s="75"/>
      <c r="L90" s="101"/>
      <c r="M90" s="101"/>
      <c r="N90" s="137">
        <f t="shared" si="40"/>
        <v>0</v>
      </c>
      <c r="T90" s="126">
        <v>8</v>
      </c>
      <c r="U90" s="127">
        <v>1285</v>
      </c>
      <c r="V90" s="128"/>
      <c r="W90" s="60">
        <v>8</v>
      </c>
      <c r="X90" s="62">
        <v>1370</v>
      </c>
      <c r="Y90" s="47"/>
    </row>
    <row r="91" spans="1:29" ht="15">
      <c r="A91" s="73" t="s">
        <v>50</v>
      </c>
      <c r="B91" s="2"/>
      <c r="C91" s="2">
        <v>1.91</v>
      </c>
      <c r="D91" s="8"/>
      <c r="E91" s="8">
        <v>0.76</v>
      </c>
      <c r="F91" s="8">
        <v>1.32</v>
      </c>
      <c r="G91" s="3"/>
      <c r="H91" s="3"/>
      <c r="I91" s="3"/>
      <c r="J91" s="3"/>
      <c r="K91" s="75"/>
      <c r="L91" s="101"/>
      <c r="M91" s="101"/>
      <c r="N91" s="137">
        <f t="shared" si="40"/>
        <v>0</v>
      </c>
      <c r="O91" s="163" t="s">
        <v>118</v>
      </c>
      <c r="P91" s="164"/>
      <c r="Q91" s="164"/>
      <c r="R91" s="164"/>
      <c r="S91" s="164"/>
      <c r="T91" s="164"/>
      <c r="U91" s="164"/>
      <c r="V91" s="165"/>
      <c r="W91" s="129"/>
      <c r="X91" s="129"/>
      <c r="Y91" s="131"/>
    </row>
    <row r="92" spans="1:29" ht="15">
      <c r="A92" s="73" t="s">
        <v>51</v>
      </c>
      <c r="B92" s="2"/>
      <c r="C92" s="2">
        <v>2.91</v>
      </c>
      <c r="D92" s="8"/>
      <c r="E92" s="8">
        <v>0.59</v>
      </c>
      <c r="F92" s="8">
        <v>0.69</v>
      </c>
      <c r="G92" s="3"/>
      <c r="H92" s="3"/>
      <c r="I92" s="3"/>
      <c r="J92" s="3"/>
      <c r="K92" s="75"/>
      <c r="L92" s="101"/>
      <c r="M92" s="101"/>
      <c r="N92" s="137">
        <f t="shared" si="40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4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5">AVERAGE(B87:B92)</f>
        <v>#DIV/0!</v>
      </c>
      <c r="C93" s="25">
        <f t="shared" si="45"/>
        <v>2.56</v>
      </c>
      <c r="D93" s="25" t="e">
        <f t="shared" si="45"/>
        <v>#DIV/0!</v>
      </c>
      <c r="E93" s="25">
        <f t="shared" si="45"/>
        <v>0.95</v>
      </c>
      <c r="F93" s="25">
        <f t="shared" si="45"/>
        <v>1.1183333333333334</v>
      </c>
      <c r="G93" s="3"/>
      <c r="H93" s="3"/>
      <c r="I93" s="3"/>
      <c r="J93" s="3"/>
      <c r="K93" s="75"/>
      <c r="L93" s="101"/>
      <c r="M93" s="101"/>
      <c r="N93" s="137">
        <f t="shared" si="40"/>
        <v>0</v>
      </c>
      <c r="O93" s="3"/>
      <c r="P93" s="2"/>
      <c r="Q93" s="2"/>
      <c r="R93" s="138"/>
      <c r="S93" s="138"/>
      <c r="T93" s="138"/>
      <c r="U93" s="138"/>
      <c r="V93" s="137">
        <f t="shared" si="44"/>
        <v>0</v>
      </c>
      <c r="W93" s="42"/>
      <c r="X93" s="42"/>
      <c r="Y93" s="43"/>
    </row>
    <row r="94" spans="1:29" ht="15.6">
      <c r="A94" s="163" t="s">
        <v>93</v>
      </c>
      <c r="B94" s="164"/>
      <c r="C94" s="164"/>
      <c r="D94" s="164"/>
      <c r="E94" s="16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6">AVERAGE(L88:L93)</f>
        <v>#DIV/0!</v>
      </c>
      <c r="M94" s="25" t="e">
        <f t="shared" ref="M94" si="47">AVERAGE(M88:M93)</f>
        <v>#DIV/0!</v>
      </c>
      <c r="N94" s="137" t="e">
        <f t="shared" ref="N94" si="48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4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9" t="s">
        <v>110</v>
      </c>
      <c r="H95" s="190"/>
      <c r="I95" s="190"/>
      <c r="J95" s="190"/>
      <c r="K95" s="190"/>
      <c r="L95" s="190"/>
      <c r="M95" s="190"/>
      <c r="N95" s="191"/>
      <c r="O95" s="1"/>
      <c r="P95" s="2"/>
      <c r="Q95" s="2"/>
      <c r="R95" s="138"/>
      <c r="S95" s="138"/>
      <c r="T95" s="138"/>
      <c r="U95" s="138"/>
      <c r="V95" s="137">
        <f t="shared" si="44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50.4</v>
      </c>
      <c r="C96" s="108"/>
      <c r="D96" s="90" t="s">
        <v>14</v>
      </c>
      <c r="E96" s="2">
        <v>2.52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4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50.4</v>
      </c>
      <c r="C97" s="108"/>
      <c r="D97" s="90" t="s">
        <v>15</v>
      </c>
      <c r="E97" s="2">
        <v>1.97</v>
      </c>
      <c r="G97" s="91"/>
      <c r="H97" s="3"/>
      <c r="I97" s="1"/>
      <c r="J97" s="1"/>
      <c r="K97" s="1"/>
      <c r="L97" s="1"/>
      <c r="M97" s="1"/>
      <c r="N97" s="137">
        <f t="shared" ref="N97:N102" si="49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4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51</v>
      </c>
      <c r="C98" s="108"/>
      <c r="D98" s="90" t="s">
        <v>62</v>
      </c>
      <c r="E98" s="2">
        <v>2.6</v>
      </c>
      <c r="G98" s="91"/>
      <c r="H98" s="3"/>
      <c r="I98" s="1"/>
      <c r="J98" s="1"/>
      <c r="K98" s="1"/>
      <c r="L98" s="1"/>
      <c r="M98" s="1"/>
      <c r="N98" s="137">
        <f t="shared" si="49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</v>
      </c>
      <c r="C99" s="108"/>
      <c r="D99" s="6" t="s">
        <v>13</v>
      </c>
      <c r="E99" s="2">
        <v>2.52</v>
      </c>
      <c r="G99" s="91"/>
      <c r="H99" s="3"/>
      <c r="I99" s="1"/>
      <c r="J99" s="4"/>
      <c r="K99" s="1"/>
      <c r="L99" s="1"/>
      <c r="M99" s="1"/>
      <c r="N99" s="137">
        <f t="shared" si="49"/>
        <v>0</v>
      </c>
      <c r="O99" s="175" t="s">
        <v>88</v>
      </c>
      <c r="P99" s="176"/>
      <c r="Q99" s="176"/>
      <c r="R99" s="176"/>
      <c r="S99" s="176"/>
      <c r="T99" s="176"/>
      <c r="U99" s="176"/>
      <c r="V99" s="177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48.7</v>
      </c>
      <c r="C100" s="108"/>
      <c r="D100" s="90" t="s">
        <v>16</v>
      </c>
      <c r="E100" s="2">
        <v>2.38</v>
      </c>
      <c r="G100" s="91"/>
      <c r="H100" s="3"/>
      <c r="I100" s="1"/>
      <c r="J100" s="4"/>
      <c r="K100" s="1"/>
      <c r="L100" s="1"/>
      <c r="M100" s="1"/>
      <c r="N100" s="137">
        <f t="shared" si="49"/>
        <v>0</v>
      </c>
      <c r="O100" s="91">
        <v>0.94444444444444453</v>
      </c>
      <c r="P100" s="3" t="s">
        <v>144</v>
      </c>
      <c r="Q100" s="1"/>
      <c r="R100" s="1" t="s">
        <v>127</v>
      </c>
      <c r="S100" s="1"/>
      <c r="T100" s="2">
        <v>89.26</v>
      </c>
      <c r="U100" s="2">
        <v>67.400000000000006</v>
      </c>
      <c r="V100" s="137">
        <f t="shared" ref="V100:V112" si="50">IF(T100&gt;0,U100/T100*100,0)</f>
        <v>75.509746807080447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49.1</v>
      </c>
      <c r="C101" s="108"/>
      <c r="D101" s="90" t="s">
        <v>61</v>
      </c>
      <c r="E101" s="2">
        <v>2.41</v>
      </c>
      <c r="G101" s="91"/>
      <c r="H101" s="3"/>
      <c r="I101" s="1"/>
      <c r="J101" s="4"/>
      <c r="K101" s="1"/>
      <c r="L101" s="1"/>
      <c r="M101" s="1"/>
      <c r="N101" s="137">
        <f t="shared" si="49"/>
        <v>0</v>
      </c>
      <c r="O101" s="91" t="s">
        <v>148</v>
      </c>
      <c r="P101" s="3" t="s">
        <v>149</v>
      </c>
      <c r="Q101" s="1"/>
      <c r="R101" s="1" t="s">
        <v>127</v>
      </c>
      <c r="S101" s="1"/>
      <c r="T101" s="2">
        <v>89.2</v>
      </c>
      <c r="U101" s="2">
        <v>65.48</v>
      </c>
      <c r="V101" s="137">
        <f t="shared" si="50"/>
        <v>73.408071748878925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1">AVERAGE(B96:B101)</f>
        <v>49.766666666666673</v>
      </c>
      <c r="C102" s="108"/>
      <c r="D102" s="26" t="s">
        <v>4</v>
      </c>
      <c r="E102" s="25">
        <f t="shared" ref="E102" si="52">AVERAGE(E96:E101)</f>
        <v>2.4</v>
      </c>
      <c r="G102" s="91"/>
      <c r="H102" s="3"/>
      <c r="I102" s="1"/>
      <c r="J102" s="4"/>
      <c r="K102" s="1"/>
      <c r="L102" s="1"/>
      <c r="M102" s="1"/>
      <c r="N102" s="137">
        <f t="shared" si="49"/>
        <v>0</v>
      </c>
      <c r="O102" s="91">
        <v>0.13194444444444445</v>
      </c>
      <c r="P102" s="3" t="s">
        <v>156</v>
      </c>
      <c r="Q102" s="1"/>
      <c r="R102" s="4" t="s">
        <v>127</v>
      </c>
      <c r="S102" s="1"/>
      <c r="T102" s="2">
        <v>88.42</v>
      </c>
      <c r="U102" s="2">
        <v>65.28</v>
      </c>
      <c r="V102" s="137">
        <f t="shared" si="50"/>
        <v>73.829450350599416</v>
      </c>
      <c r="W102" s="42"/>
      <c r="X102" s="42"/>
      <c r="Y102" s="43"/>
      <c r="AA102" s="45"/>
      <c r="AB102" s="45"/>
      <c r="AC102" s="45"/>
    </row>
    <row r="103" spans="1:29" ht="15.6">
      <c r="A103" s="163" t="s">
        <v>94</v>
      </c>
      <c r="B103" s="164"/>
      <c r="C103" s="164"/>
      <c r="D103" s="164"/>
      <c r="E103" s="165"/>
      <c r="G103" s="28" t="s">
        <v>4</v>
      </c>
      <c r="H103" s="25"/>
      <c r="I103" s="25"/>
      <c r="J103" s="25"/>
      <c r="K103" s="25" t="e">
        <f t="shared" ref="K103" si="53">AVERAGE(K97:K102)</f>
        <v>#DIV/0!</v>
      </c>
      <c r="L103" s="25" t="e">
        <f t="shared" ref="L103" si="54">AVERAGE(L97:L102)</f>
        <v>#DIV/0!</v>
      </c>
      <c r="M103" s="25" t="e">
        <f t="shared" ref="M103" si="55">AVERAGE(M97:M102)</f>
        <v>#DIV/0!</v>
      </c>
      <c r="N103" s="137" t="e">
        <f t="shared" ref="N103" si="56">IF(L103&gt;0,M103/L103*100,0)</f>
        <v>#DIV/0!</v>
      </c>
      <c r="O103" s="91">
        <v>0.21875</v>
      </c>
      <c r="P103" s="3" t="s">
        <v>124</v>
      </c>
      <c r="Q103" s="1">
        <v>7</v>
      </c>
      <c r="R103" s="4">
        <v>2453</v>
      </c>
      <c r="S103" s="1">
        <v>1800</v>
      </c>
      <c r="T103" s="2">
        <v>90.34</v>
      </c>
      <c r="U103" s="2">
        <v>77.680000000000007</v>
      </c>
      <c r="V103" s="137">
        <f t="shared" si="50"/>
        <v>85.986274075713979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9" t="s">
        <v>111</v>
      </c>
      <c r="H104" s="190"/>
      <c r="I104" s="190"/>
      <c r="J104" s="190"/>
      <c r="K104" s="190"/>
      <c r="L104" s="190"/>
      <c r="M104" s="190"/>
      <c r="N104" s="191"/>
      <c r="O104" s="91">
        <v>0.22916666666666666</v>
      </c>
      <c r="P104" s="3" t="s">
        <v>124</v>
      </c>
      <c r="Q104" s="1">
        <v>5</v>
      </c>
      <c r="R104" s="4">
        <v>2454</v>
      </c>
      <c r="S104" s="1">
        <v>1800</v>
      </c>
      <c r="T104" s="2">
        <v>90.2</v>
      </c>
      <c r="U104" s="2">
        <v>77.88</v>
      </c>
      <c r="V104" s="137">
        <f t="shared" si="50"/>
        <v>86.341463414634134</v>
      </c>
      <c r="W104" s="42"/>
      <c r="X104" s="42"/>
      <c r="Y104" s="43"/>
    </row>
    <row r="105" spans="1:29" ht="13.8">
      <c r="A105" s="54" t="s">
        <v>14</v>
      </c>
      <c r="B105" s="8">
        <v>51</v>
      </c>
      <c r="C105" s="108"/>
      <c r="D105" s="90" t="s">
        <v>14</v>
      </c>
      <c r="E105" s="2">
        <v>2.63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50"/>
        <v>0</v>
      </c>
      <c r="W105" s="42"/>
      <c r="X105" s="42"/>
      <c r="Y105" s="43"/>
    </row>
    <row r="106" spans="1:29" ht="13.8">
      <c r="A106" s="54" t="s">
        <v>15</v>
      </c>
      <c r="B106" s="8">
        <v>53.5</v>
      </c>
      <c r="C106" s="108"/>
      <c r="D106" s="90" t="s">
        <v>15</v>
      </c>
      <c r="E106" s="2">
        <v>1.91</v>
      </c>
      <c r="G106" s="91">
        <v>0.25</v>
      </c>
      <c r="H106" s="3" t="s">
        <v>120</v>
      </c>
      <c r="I106" s="1"/>
      <c r="J106" s="1"/>
      <c r="K106" s="1"/>
      <c r="L106" s="1">
        <v>95.76</v>
      </c>
      <c r="M106" s="1">
        <v>49.96</v>
      </c>
      <c r="N106" s="137">
        <f t="shared" ref="N106:N111" si="57">IF(L106&gt;0,M106/L106*100,0)</f>
        <v>52.172096908939011</v>
      </c>
      <c r="O106" s="22"/>
      <c r="P106" s="22"/>
      <c r="Q106" s="89"/>
      <c r="R106" s="22"/>
      <c r="S106" s="1"/>
      <c r="T106" s="2"/>
      <c r="U106" s="2"/>
      <c r="V106" s="137">
        <f t="shared" si="50"/>
        <v>0</v>
      </c>
      <c r="W106" s="42"/>
      <c r="X106" s="42"/>
      <c r="Y106" s="43"/>
    </row>
    <row r="107" spans="1:29" ht="13.8">
      <c r="A107" s="54" t="s">
        <v>62</v>
      </c>
      <c r="B107" s="8">
        <v>54</v>
      </c>
      <c r="C107" s="108"/>
      <c r="D107" s="90" t="s">
        <v>62</v>
      </c>
      <c r="E107" s="5">
        <v>2.57</v>
      </c>
      <c r="G107" s="91">
        <v>0.41666666666666669</v>
      </c>
      <c r="H107" s="3" t="s">
        <v>120</v>
      </c>
      <c r="I107" s="1"/>
      <c r="J107" s="1"/>
      <c r="K107" s="1"/>
      <c r="L107" s="1">
        <v>95.06</v>
      </c>
      <c r="M107" s="1">
        <v>49.64</v>
      </c>
      <c r="N107" s="137">
        <f t="shared" si="57"/>
        <v>52.219650746896697</v>
      </c>
      <c r="O107" s="22"/>
      <c r="P107" s="22"/>
      <c r="Q107" s="89"/>
      <c r="R107" s="22"/>
      <c r="S107" s="1"/>
      <c r="T107" s="2"/>
      <c r="U107" s="2"/>
      <c r="V107" s="137">
        <f t="shared" si="50"/>
        <v>0</v>
      </c>
      <c r="W107" s="42"/>
      <c r="X107" s="42"/>
      <c r="Y107" s="43"/>
    </row>
    <row r="108" spans="1:29" ht="13.8">
      <c r="A108" s="72" t="s">
        <v>13</v>
      </c>
      <c r="B108" s="8">
        <v>51</v>
      </c>
      <c r="C108" s="108"/>
      <c r="D108" s="6" t="s">
        <v>13</v>
      </c>
      <c r="E108" s="5">
        <v>2.41</v>
      </c>
      <c r="G108" s="91" t="s">
        <v>121</v>
      </c>
      <c r="H108" s="3" t="s">
        <v>120</v>
      </c>
      <c r="I108" s="1"/>
      <c r="J108" s="4"/>
      <c r="K108" s="1"/>
      <c r="L108" s="1">
        <v>94.24</v>
      </c>
      <c r="M108" s="1">
        <v>49.84</v>
      </c>
      <c r="N108" s="137">
        <f t="shared" si="57"/>
        <v>52.886247877758919</v>
      </c>
      <c r="O108" s="22"/>
      <c r="P108" s="22"/>
      <c r="Q108" s="89"/>
      <c r="R108" s="22"/>
      <c r="S108" s="1"/>
      <c r="T108" s="2"/>
      <c r="U108" s="2"/>
      <c r="V108" s="137">
        <f t="shared" si="50"/>
        <v>0</v>
      </c>
      <c r="W108" s="42"/>
      <c r="X108" s="42"/>
      <c r="Y108" s="43"/>
    </row>
    <row r="109" spans="1:29" ht="13.8">
      <c r="A109" s="54" t="s">
        <v>16</v>
      </c>
      <c r="B109" s="8">
        <v>51.1</v>
      </c>
      <c r="C109" s="108"/>
      <c r="D109" s="90" t="s">
        <v>16</v>
      </c>
      <c r="E109" s="5">
        <v>2.19</v>
      </c>
      <c r="G109" s="91">
        <v>0.75</v>
      </c>
      <c r="H109" s="3" t="s">
        <v>120</v>
      </c>
      <c r="I109" s="1"/>
      <c r="J109" s="4"/>
      <c r="K109" s="1"/>
      <c r="L109" s="1">
        <v>94.3</v>
      </c>
      <c r="M109" s="1">
        <v>49.64</v>
      </c>
      <c r="N109" s="137">
        <f t="shared" si="57"/>
        <v>52.640509013785795</v>
      </c>
      <c r="O109" s="22"/>
      <c r="P109" s="22"/>
      <c r="Q109" s="89"/>
      <c r="R109" s="22"/>
      <c r="S109" s="1"/>
      <c r="T109" s="2"/>
      <c r="U109" s="2"/>
      <c r="V109" s="137">
        <f t="shared" si="50"/>
        <v>0</v>
      </c>
      <c r="W109" s="42"/>
      <c r="X109" s="42"/>
      <c r="Y109" s="43"/>
    </row>
    <row r="110" spans="1:29" ht="13.8">
      <c r="A110" s="54" t="s">
        <v>61</v>
      </c>
      <c r="B110" s="8">
        <v>53</v>
      </c>
      <c r="C110" s="108"/>
      <c r="D110" s="90" t="s">
        <v>61</v>
      </c>
      <c r="E110" s="5">
        <v>2.2000000000000002</v>
      </c>
      <c r="G110" s="91">
        <v>0.91666666666666663</v>
      </c>
      <c r="H110" s="3" t="s">
        <v>120</v>
      </c>
      <c r="I110" s="1"/>
      <c r="J110" s="4"/>
      <c r="K110" s="1"/>
      <c r="L110" s="1">
        <v>94.76</v>
      </c>
      <c r="M110" s="1">
        <v>49.6</v>
      </c>
      <c r="N110" s="137">
        <f t="shared" si="57"/>
        <v>52.342760658505696</v>
      </c>
      <c r="O110" s="22"/>
      <c r="P110" s="22"/>
      <c r="Q110" s="89"/>
      <c r="R110" s="22"/>
      <c r="S110" s="1"/>
      <c r="T110" s="2"/>
      <c r="U110" s="2"/>
      <c r="V110" s="137">
        <f t="shared" si="50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8">AVERAGE(B105:B110)</f>
        <v>52.266666666666673</v>
      </c>
      <c r="C111" s="108"/>
      <c r="D111" s="26" t="s">
        <v>4</v>
      </c>
      <c r="E111" s="25">
        <f t="shared" ref="E111" si="59">AVERAGE(E105:E110)</f>
        <v>2.3183333333333334</v>
      </c>
      <c r="G111" s="91" t="s">
        <v>122</v>
      </c>
      <c r="H111" s="3" t="s">
        <v>120</v>
      </c>
      <c r="I111" s="1"/>
      <c r="J111" s="4"/>
      <c r="K111" s="1"/>
      <c r="L111" s="1">
        <v>94.92</v>
      </c>
      <c r="M111" s="1">
        <v>49.16</v>
      </c>
      <c r="N111" s="137">
        <f t="shared" si="57"/>
        <v>51.790981879477449</v>
      </c>
      <c r="O111" s="22"/>
      <c r="P111" s="22"/>
      <c r="Q111" s="89"/>
      <c r="R111" s="22"/>
      <c r="S111" s="1"/>
      <c r="T111" s="2"/>
      <c r="U111" s="2"/>
      <c r="V111" s="137">
        <f t="shared" si="50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60">AVERAGE(L106:L111)</f>
        <v>94.839999999999989</v>
      </c>
      <c r="M112" s="25">
        <f t="shared" ref="M112" si="61">AVERAGE(M106:M111)</f>
        <v>49.639999999999993</v>
      </c>
      <c r="N112" s="137">
        <f t="shared" ref="N112" si="62">IF(L112&gt;0,M112/L112*100,0)</f>
        <v>52.340784479122739</v>
      </c>
      <c r="O112" s="28" t="s">
        <v>4</v>
      </c>
      <c r="P112" s="25"/>
      <c r="Q112" s="25"/>
      <c r="R112" s="137"/>
      <c r="S112" s="1">
        <f>SUM(S100:S111)</f>
        <v>3600</v>
      </c>
      <c r="T112" s="25">
        <f>AVERAGE(T100:T111)</f>
        <v>89.484000000000009</v>
      </c>
      <c r="U112" s="25">
        <f>AVERAGE(U100:U111)</f>
        <v>70.744</v>
      </c>
      <c r="V112" s="137">
        <f t="shared" si="50"/>
        <v>79.05770864065083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2021-11-09T16:27:09Z</cp:lastPrinted>
  <dcterms:created xsi:type="dcterms:W3CDTF">2006-10-21T09:11:40Z</dcterms:created>
  <dcterms:modified xsi:type="dcterms:W3CDTF">2021-11-09T16:31:53Z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