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S73" i="3"/>
  <c r="V9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<sst xmlns="http://schemas.openxmlformats.org/spreadsheetml/2006/main" count="680" uniqueCount="179">
  <si>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</si>
  <si>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</si>
  <si>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</si>
  <si>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</si>
  <si>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</si>
  <si>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</si>
  <si>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</si>
  <si>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</si>
  <si>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</si>
  <si>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</si>
  <si>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</si>
  <si>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</si>
  <si>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</si>
  <si>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</si>
  <si>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</si>
  <si>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</si>
  <si>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</si>
  <si>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</si>
  <si>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</si>
  <si>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</si>
  <si>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</si>
  <si>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</si>
  <si>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</si>
  <si>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</si>
  <si>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</si>
  <si>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</si>
  <si>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</si>
  <si>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</si>
  <si>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</si>
  <si>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</si>
  <si>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</si>
  <si>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</si>
  <si>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</si>
  <si>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</si>
  <si>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</si>
  <si>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</si>
  <si>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</si>
  <si>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</si>
  <si>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</si>
  <si>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</si>
  <si>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</si>
  <si>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</si>
  <si>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</si>
  <si>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</si>
  <si>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</si>
  <si>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</si>
  <si>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</si>
  <si>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</si>
  <si>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</si>
  <si>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</si>
  <si>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</si>
  <si>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</si>
  <si>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</si>
  <si>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</si>
  <si>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</si>
  <si>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</si>
  <si>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</si>
  <si>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</si>
  <si>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</si>
  <si>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</si>
  <si>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</si>
  <si>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</si>
  <si>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</si>
  <si>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</si>
  <si>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</si>
  <si>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</si>
  <si>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</si>
  <si>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</si>
  <si>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</si>
  <si>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</si>
  <si>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</si>
  <si>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</si>
  <si>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</si>
  <si>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</si>
  <si>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</si>
  <si>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</si>
  <si>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</si>
  <si>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</si>
  <si>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</si>
  <si>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</si>
  <si>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</si>
  <si>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</si>
  <si>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</si>
  <si>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</si>
  <si>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</si>
  <si>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</si>
  <si>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</si>
  <si>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</si>
  <si>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</si>
  <si>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</si>
  <si>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</si>
  <si>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</si>
  <si>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</si>
  <si>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</si>
  <si>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</si>
  <si>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</si>
  <si>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</si>
  <si>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</si>
  <si>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</si>
  <si>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</si>
  <si>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</si>
  <si>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</si>
  <si>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</si>
  <si>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</si>
  <si>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</si>
  <si>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</si>
  <si>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</si>
  <si>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</si>
  <si>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</si>
  <si>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</si>
  <si>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</si>
  <si>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</si>
  <si>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</si>
  <si>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</si>
  <si>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</si>
  <si>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</si>
  <si>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</si>
  <si>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</si>
  <si>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</si>
  <si>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</si>
  <si>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</si>
  <si>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</si>
  <si>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</si>
  <si>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A</t>
  </si>
  <si>
    <t>7:10AM</t>
  </si>
  <si>
    <t>7:45AM</t>
  </si>
  <si>
    <t>9:25AM</t>
  </si>
  <si>
    <t>9:30AM</t>
  </si>
  <si>
    <t>10:15AM</t>
  </si>
  <si>
    <t>10:40AM</t>
  </si>
  <si>
    <t>2DESCARGA11:15AM</t>
  </si>
  <si>
    <t>B-9</t>
  </si>
  <si>
    <t>12.15PM</t>
  </si>
  <si>
    <t>12.20PM</t>
  </si>
  <si>
    <t>1.00PM</t>
  </si>
  <si>
    <t>1.05PM</t>
  </si>
  <si>
    <t>SEMILLA1.10PM</t>
  </si>
  <si>
    <t>C-9</t>
  </si>
  <si>
    <t>1.15PM</t>
  </si>
  <si>
    <t>2.00PM</t>
  </si>
  <si>
    <t>CORTE2.07PM</t>
  </si>
  <si>
    <t>2.30PM</t>
  </si>
  <si>
    <t>2.35PM</t>
  </si>
  <si>
    <t>SEMILLA2.48PM</t>
  </si>
  <si>
    <t>B-8</t>
  </si>
  <si>
    <t>2.55PM</t>
  </si>
  <si>
    <t>IDESCARGA3.33PM</t>
  </si>
  <si>
    <t>CORTE3.35PM</t>
  </si>
  <si>
    <t>3.35PM</t>
  </si>
  <si>
    <t>4.25PM</t>
  </si>
  <si>
    <t>4.30PM</t>
  </si>
  <si>
    <t>4.40PM</t>
  </si>
  <si>
    <t>IDESCARGA5.06PM</t>
  </si>
  <si>
    <t>5.20PM</t>
  </si>
  <si>
    <t>5.25PM</t>
  </si>
  <si>
    <t>5.35PM</t>
  </si>
  <si>
    <t>6.35PM</t>
  </si>
  <si>
    <t>7.00PM</t>
  </si>
  <si>
    <t>7.10PM</t>
  </si>
  <si>
    <t>7.30PM</t>
  </si>
  <si>
    <t>7.55PM</t>
  </si>
  <si>
    <t>8.05PM</t>
  </si>
  <si>
    <t>8.40PM</t>
  </si>
  <si>
    <t>8.50PM</t>
  </si>
  <si>
    <t>9.05PM</t>
  </si>
  <si>
    <t>9.25PM</t>
  </si>
  <si>
    <t>9.55PM</t>
  </si>
  <si>
    <t>10.25PM</t>
  </si>
  <si>
    <t>IIDESCARGA10.27PM</t>
  </si>
  <si>
    <t>10.40PM</t>
  </si>
  <si>
    <t>11.00PM</t>
  </si>
  <si>
    <t>12:55 AM 2 DESCARGA</t>
  </si>
  <si>
    <t>1:20AM</t>
  </si>
  <si>
    <t>1:50AM</t>
  </si>
  <si>
    <t>2:45AM</t>
  </si>
  <si>
    <t>2:50AM</t>
  </si>
  <si>
    <t>3:30AM</t>
  </si>
  <si>
    <t>3:55AM</t>
  </si>
  <si>
    <t>1DESCARGA4:15AM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</si>
</sst>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1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2" fillId="0" borderId="1" xfId="0" applyNumberFormat="1" applyFont="1" applyFill="1" applyBorder="1" applyAlignment="1" applyProtection="1">
      <alignment horizontal="center"/>
      <protection locked="0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73" zoomScale="80" zoomScaleNormal="80" workbookViewId="0">
      <selection activeCell="I29" sqref="I29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80" t="s">
        <v>87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0"/>
      <c r="Q1" s="180"/>
      <c r="R1" s="180"/>
      <c r="S1" s="180"/>
      <c r="T1" s="180"/>
      <c r="U1" s="180"/>
      <c r="V1" s="180"/>
      <c r="W1" s="180"/>
      <c r="X1" s="180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64</v>
      </c>
      <c r="D3" s="57" t="s">
        <v>78</v>
      </c>
      <c r="E3" s="29">
        <v>44530</v>
      </c>
      <c r="F3" s="29"/>
      <c r="G3" s="58"/>
      <c r="H3" s="58"/>
      <c r="I3" s="58" t="str">
        <f>TEXT(E3,"DDDD")</f>
        <v>Tuesday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1" t="s">
        <v>65</v>
      </c>
      <c r="H4" s="182"/>
      <c r="I4" s="182"/>
      <c r="J4" s="182"/>
      <c r="K4" s="182"/>
      <c r="L4" s="182"/>
      <c r="M4" s="182"/>
      <c r="N4" s="183"/>
      <c r="O4" s="184" t="s">
        <v>103</v>
      </c>
      <c r="P4" s="185"/>
      <c r="Q4" s="185"/>
      <c r="R4" s="186"/>
      <c r="S4" s="187" t="s">
        <v>72</v>
      </c>
      <c r="T4" s="188"/>
      <c r="U4" s="189" t="s">
        <v>55</v>
      </c>
      <c r="V4" s="190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18.03</v>
      </c>
      <c r="C6" s="2">
        <v>16.079999999999998</v>
      </c>
      <c r="D6" s="26">
        <f>IF(B6&gt;0,C6/B6*100,0)</f>
        <v>89.184692179700491</v>
      </c>
      <c r="E6" s="2">
        <v>5.9</v>
      </c>
      <c r="F6" s="97"/>
      <c r="G6" s="7">
        <v>0.25347222222222221</v>
      </c>
      <c r="H6" s="3" t="s">
        <v>123</v>
      </c>
      <c r="I6" s="3">
        <v>7</v>
      </c>
      <c r="J6" s="3">
        <v>3870</v>
      </c>
      <c r="K6" s="3">
        <v>1800</v>
      </c>
      <c r="L6" s="8">
        <v>90.08</v>
      </c>
      <c r="M6" s="2">
        <v>77.44</v>
      </c>
      <c r="N6" s="137">
        <f t="shared" ref="N6:N69" si="0">IF(L6&gt;0,M6/L6*100,0)</f>
        <v>85.968028419182957</v>
      </c>
      <c r="O6" s="9" t="s">
        <v>114</v>
      </c>
      <c r="P6" s="2">
        <v>59.7</v>
      </c>
      <c r="Q6" s="2">
        <v>52.86</v>
      </c>
      <c r="R6" s="137">
        <f t="shared" ref="R6:R10" si="1">IF(P6&gt;0,Q6/P6*100,0)</f>
        <v>88.542713567839186</v>
      </c>
      <c r="S6" s="9" t="s">
        <v>24</v>
      </c>
      <c r="T6" s="68">
        <v>7.5</v>
      </c>
      <c r="U6" s="9" t="s">
        <v>24</v>
      </c>
      <c r="V6" s="68">
        <v>7.3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>
        <v>17.52</v>
      </c>
      <c r="C7" s="2">
        <v>15.5</v>
      </c>
      <c r="D7" s="26">
        <f t="shared" ref="D7:D12" si="2">IF(B7&gt;0,C7/B7*100,0)</f>
        <v>88.470319634703202</v>
      </c>
      <c r="E7" s="2">
        <v>6</v>
      </c>
      <c r="F7" s="97"/>
      <c r="G7" s="7">
        <v>0.27777777777777779</v>
      </c>
      <c r="H7" s="3" t="s">
        <v>123</v>
      </c>
      <c r="I7" s="1">
        <v>3</v>
      </c>
      <c r="J7" s="1">
        <v>3781</v>
      </c>
      <c r="K7" s="1">
        <v>900</v>
      </c>
      <c r="L7" s="2">
        <v>91.66</v>
      </c>
      <c r="M7" s="2">
        <v>79</v>
      </c>
      <c r="N7" s="137">
        <f t="shared" si="0"/>
        <v>86.188086406284086</v>
      </c>
      <c r="O7" s="119" t="s">
        <v>115</v>
      </c>
      <c r="P7" s="2">
        <v>64</v>
      </c>
      <c r="Q7" s="2">
        <v>56.5</v>
      </c>
      <c r="R7" s="137">
        <f t="shared" si="1"/>
        <v>88.28125</v>
      </c>
      <c r="S7" s="9" t="s">
        <v>25</v>
      </c>
      <c r="T7" s="68">
        <v>6.9</v>
      </c>
      <c r="U7" s="9" t="s">
        <v>25</v>
      </c>
      <c r="V7" s="68">
        <v>6.9</v>
      </c>
      <c r="W7" s="9" t="s">
        <v>25</v>
      </c>
      <c r="X7" s="68">
        <v>6.4</v>
      </c>
      <c r="Y7" s="47"/>
    </row>
    <row r="8" spans="1:25" ht="13.8">
      <c r="A8" s="67" t="s">
        <v>48</v>
      </c>
      <c r="B8" s="2">
        <v>17.78</v>
      </c>
      <c r="C8" s="2">
        <v>15.69</v>
      </c>
      <c r="D8" s="26">
        <f t="shared" si="2"/>
        <v>88.245219347581553</v>
      </c>
      <c r="E8" s="2">
        <v>5.9</v>
      </c>
      <c r="F8" s="97"/>
      <c r="G8" s="7">
        <v>0.28125</v>
      </c>
      <c r="H8" s="3" t="s">
        <v>123</v>
      </c>
      <c r="I8" s="1">
        <v>8</v>
      </c>
      <c r="J8" s="1">
        <v>3782</v>
      </c>
      <c r="K8" s="1">
        <v>2800</v>
      </c>
      <c r="L8" s="2">
        <v>90.16</v>
      </c>
      <c r="M8" s="2">
        <v>77.92</v>
      </c>
      <c r="N8" s="137">
        <f t="shared" si="0"/>
        <v>86.424134871339845</v>
      </c>
      <c r="O8" s="9" t="s">
        <v>116</v>
      </c>
      <c r="P8" s="2">
        <v>65.510000000000005</v>
      </c>
      <c r="Q8" s="2">
        <v>57.72</v>
      </c>
      <c r="R8" s="137">
        <f t="shared" si="1"/>
        <v>88.108685696840169</v>
      </c>
      <c r="S8" s="9" t="s">
        <v>26</v>
      </c>
      <c r="T8" s="68">
        <v>7.3</v>
      </c>
      <c r="U8" s="9" t="s">
        <v>26</v>
      </c>
      <c r="V8" s="68">
        <v>7</v>
      </c>
      <c r="W8" s="9" t="s">
        <v>26</v>
      </c>
      <c r="X8" s="68">
        <v>6.4</v>
      </c>
      <c r="Y8" s="47"/>
    </row>
    <row r="9" spans="1:25" ht="13.8">
      <c r="A9" s="67" t="s">
        <v>49</v>
      </c>
      <c r="B9" s="2">
        <v>18.36</v>
      </c>
      <c r="C9" s="2">
        <v>16.3</v>
      </c>
      <c r="D9" s="26">
        <f t="shared" si="2"/>
        <v>88.779956427015264</v>
      </c>
      <c r="E9" s="2">
        <v>6</v>
      </c>
      <c r="F9" s="97"/>
      <c r="G9" s="7">
        <v>0.28125</v>
      </c>
      <c r="H9" s="3" t="s">
        <v>123</v>
      </c>
      <c r="I9" s="1">
        <v>6</v>
      </c>
      <c r="J9" s="1">
        <v>3783</v>
      </c>
      <c r="K9" s="1">
        <v>1200</v>
      </c>
      <c r="L9" s="2">
        <v>91.06</v>
      </c>
      <c r="M9" s="2">
        <v>78.599999999999994</v>
      </c>
      <c r="N9" s="137">
        <f t="shared" si="0"/>
        <v>86.316714254337796</v>
      </c>
      <c r="O9" s="9" t="s">
        <v>117</v>
      </c>
      <c r="P9" s="2">
        <v>66.58</v>
      </c>
      <c r="Q9" s="2">
        <v>58</v>
      </c>
      <c r="R9" s="137">
        <f t="shared" si="1"/>
        <v>87.113247221387809</v>
      </c>
      <c r="S9" s="9" t="s">
        <v>39</v>
      </c>
      <c r="T9" s="68">
        <v>7.2</v>
      </c>
      <c r="U9" s="9" t="s">
        <v>39</v>
      </c>
      <c r="V9" s="68">
        <v>7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>
        <v>18.04</v>
      </c>
      <c r="C10" s="2">
        <v>16.010000000000002</v>
      </c>
      <c r="D10" s="26">
        <f t="shared" si="2"/>
        <v>88.747228381374725</v>
      </c>
      <c r="E10" s="2">
        <v>6</v>
      </c>
      <c r="F10" s="97"/>
      <c r="G10" s="7" t="s">
        <v>124</v>
      </c>
      <c r="H10" s="3" t="s">
        <v>123</v>
      </c>
      <c r="I10" s="1">
        <v>2</v>
      </c>
      <c r="J10" s="1">
        <v>3874</v>
      </c>
      <c r="K10" s="1">
        <v>900</v>
      </c>
      <c r="L10" s="2">
        <v>90.56</v>
      </c>
      <c r="M10" s="2">
        <v>77.959999999999994</v>
      </c>
      <c r="N10" s="137">
        <f t="shared" si="0"/>
        <v>86.086572438162534</v>
      </c>
      <c r="O10" s="28" t="s">
        <v>4</v>
      </c>
      <c r="P10" s="25">
        <f t="shared" ref="P10" si="3">AVERAGE(P4:P9)</f>
        <v>63.947500000000005</v>
      </c>
      <c r="Q10" s="25">
        <f t="shared" ref="Q10" si="4">AVERAGE(Q4:Q9)</f>
        <v>56.269999999999996</v>
      </c>
      <c r="R10" s="137">
        <f t="shared" si="1"/>
        <v>87.994057625395811</v>
      </c>
      <c r="S10" s="9" t="s">
        <v>40</v>
      </c>
      <c r="T10" s="68">
        <v>7.1</v>
      </c>
      <c r="U10" s="9" t="s">
        <v>40</v>
      </c>
      <c r="V10" s="68">
        <v>7</v>
      </c>
      <c r="W10" s="9" t="s">
        <v>40</v>
      </c>
      <c r="X10" s="68">
        <v>6.4</v>
      </c>
      <c r="Y10" s="47"/>
    </row>
    <row r="11" spans="1:25" ht="13.8">
      <c r="A11" s="67" t="s">
        <v>51</v>
      </c>
      <c r="B11" s="2">
        <v>18.350000000000001</v>
      </c>
      <c r="C11" s="2">
        <v>16.7</v>
      </c>
      <c r="D11" s="26">
        <f t="shared" si="2"/>
        <v>91.00817438692097</v>
      </c>
      <c r="E11" s="2">
        <v>6</v>
      </c>
      <c r="F11" s="97"/>
      <c r="G11" s="7" t="s">
        <v>125</v>
      </c>
      <c r="H11" s="3" t="s">
        <v>123</v>
      </c>
      <c r="I11" s="1">
        <v>7</v>
      </c>
      <c r="J11" s="1">
        <v>3875</v>
      </c>
      <c r="K11" s="1">
        <v>1800</v>
      </c>
      <c r="L11" s="2">
        <v>90.58</v>
      </c>
      <c r="M11" s="2">
        <v>77.16</v>
      </c>
      <c r="N11" s="137">
        <f t="shared" si="0"/>
        <v>85.184367410024294</v>
      </c>
      <c r="O11" s="9" t="s">
        <v>0</v>
      </c>
      <c r="P11" s="54"/>
      <c r="Q11" s="12"/>
      <c r="R11" s="54"/>
      <c r="S11" s="9" t="s">
        <v>41</v>
      </c>
      <c r="T11" s="68">
        <v>7.1</v>
      </c>
      <c r="U11" s="9" t="s">
        <v>41</v>
      </c>
      <c r="V11" s="68">
        <v>7</v>
      </c>
      <c r="W11" s="9" t="s">
        <v>41</v>
      </c>
      <c r="X11" s="68">
        <v>6.3</v>
      </c>
      <c r="Y11" s="47"/>
    </row>
    <row r="12" spans="1:25" ht="15.6">
      <c r="A12" s="24" t="s">
        <v>4</v>
      </c>
      <c r="B12" s="25">
        <f>AVERAGE(B6:B11)</f>
        <v>18.013333333333332</v>
      </c>
      <c r="C12" s="25">
        <f>AVERAGE(C6:C11)</f>
        <v>16.046666666666667</v>
      </c>
      <c r="D12" s="26">
        <f t="shared" si="2"/>
        <v>89.082161361954121</v>
      </c>
      <c r="E12" s="25">
        <f>AVERAGE(E6:E11)</f>
        <v>5.9666666666666659</v>
      </c>
      <c r="F12" s="25"/>
      <c r="G12" s="7">
        <v>0.35069444444444442</v>
      </c>
      <c r="H12" s="3" t="s">
        <v>123</v>
      </c>
      <c r="I12" s="1">
        <v>4</v>
      </c>
      <c r="J12" s="1">
        <v>3876</v>
      </c>
      <c r="K12" s="1">
        <v>900</v>
      </c>
      <c r="L12" s="2">
        <v>91.58</v>
      </c>
      <c r="M12" s="2">
        <v>78.44</v>
      </c>
      <c r="N12" s="137">
        <f t="shared" si="0"/>
        <v>85.651889058746463</v>
      </c>
      <c r="O12" s="156" t="s">
        <v>66</v>
      </c>
      <c r="P12" s="157"/>
      <c r="Q12" s="157"/>
      <c r="R12" s="158"/>
      <c r="S12" s="9" t="s">
        <v>18</v>
      </c>
      <c r="T12" s="68">
        <v>7.4</v>
      </c>
      <c r="U12" s="9" t="s">
        <v>18</v>
      </c>
      <c r="V12" s="68">
        <v>7.1</v>
      </c>
      <c r="W12" s="9" t="s">
        <v>18</v>
      </c>
      <c r="X12" s="68">
        <v>6.4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0.36458333333333331</v>
      </c>
      <c r="H13" s="3" t="s">
        <v>123</v>
      </c>
      <c r="I13" s="3">
        <v>8</v>
      </c>
      <c r="J13" s="3">
        <v>3877</v>
      </c>
      <c r="K13" s="3">
        <v>2800</v>
      </c>
      <c r="L13" s="8">
        <v>90.58</v>
      </c>
      <c r="M13" s="2">
        <v>78.319999999999993</v>
      </c>
      <c r="N13" s="137">
        <f t="shared" si="0"/>
        <v>86.465003311989392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7.1</v>
      </c>
      <c r="U13" s="9" t="s">
        <v>30</v>
      </c>
      <c r="V13" s="68">
        <v>7.1</v>
      </c>
      <c r="W13" s="9" t="s">
        <v>30</v>
      </c>
      <c r="X13" s="68">
        <v>6.4</v>
      </c>
      <c r="Y13" s="47"/>
    </row>
    <row r="14" spans="1:25" ht="13.8">
      <c r="A14" s="73" t="s">
        <v>46</v>
      </c>
      <c r="B14" s="2">
        <v>18.55</v>
      </c>
      <c r="C14" s="2">
        <v>16.47</v>
      </c>
      <c r="D14" s="26">
        <f t="shared" ref="D14:D78" si="5">IF(B14&gt;0,C14/B14*100,0)</f>
        <v>88.787061994609147</v>
      </c>
      <c r="E14" s="2">
        <v>5.6</v>
      </c>
      <c r="F14" s="97"/>
      <c r="G14" s="7" t="s">
        <v>126</v>
      </c>
      <c r="H14" s="3" t="s">
        <v>123</v>
      </c>
      <c r="I14" s="3">
        <v>6</v>
      </c>
      <c r="J14" s="3">
        <v>3878</v>
      </c>
      <c r="K14" s="3">
        <v>1200</v>
      </c>
      <c r="L14" s="8">
        <v>91.32</v>
      </c>
      <c r="M14" s="2">
        <v>78.2</v>
      </c>
      <c r="N14" s="137">
        <f t="shared" si="0"/>
        <v>85.632939115199321</v>
      </c>
      <c r="O14" s="9" t="s">
        <v>114</v>
      </c>
      <c r="P14" s="5">
        <v>72.14</v>
      </c>
      <c r="Q14" s="5">
        <v>52</v>
      </c>
      <c r="R14" s="137">
        <f t="shared" ref="R14:R17" si="6">IF(P14&gt;0,Q14/P14*100,0)</f>
        <v>72.082062655946771</v>
      </c>
      <c r="S14" s="9" t="s">
        <v>56</v>
      </c>
      <c r="T14" s="68">
        <v>7.3</v>
      </c>
      <c r="U14" s="9" t="s">
        <v>56</v>
      </c>
      <c r="V14" s="68">
        <v>7.1</v>
      </c>
      <c r="W14" s="9" t="s">
        <v>56</v>
      </c>
      <c r="X14" s="68">
        <v>6.4</v>
      </c>
      <c r="Y14" s="47"/>
    </row>
    <row r="15" spans="1:25" ht="13.8">
      <c r="A15" s="73" t="s">
        <v>47</v>
      </c>
      <c r="B15" s="2">
        <v>18.09</v>
      </c>
      <c r="C15" s="2">
        <v>16.02</v>
      </c>
      <c r="D15" s="26">
        <f t="shared" si="5"/>
        <v>88.557213930348254</v>
      </c>
      <c r="E15" s="2">
        <v>5.9</v>
      </c>
      <c r="F15" s="97"/>
      <c r="G15" s="7" t="s">
        <v>126</v>
      </c>
      <c r="H15" s="3" t="s">
        <v>123</v>
      </c>
      <c r="I15" s="3">
        <v>2</v>
      </c>
      <c r="J15" s="3">
        <v>3879</v>
      </c>
      <c r="K15" s="3">
        <v>900</v>
      </c>
      <c r="L15" s="8">
        <v>90.66</v>
      </c>
      <c r="M15" s="2">
        <v>77.760000000000005</v>
      </c>
      <c r="N15" s="137">
        <f t="shared" si="0"/>
        <v>85.771012574454005</v>
      </c>
      <c r="O15" s="119" t="s">
        <v>115</v>
      </c>
      <c r="P15" s="5">
        <v>69.86</v>
      </c>
      <c r="Q15" s="5">
        <v>51.26</v>
      </c>
      <c r="R15" s="137">
        <f t="shared" si="6"/>
        <v>73.37532207271687</v>
      </c>
      <c r="S15" s="9" t="s">
        <v>19</v>
      </c>
      <c r="T15" s="68">
        <v>7.5</v>
      </c>
      <c r="U15" s="9" t="s">
        <v>19</v>
      </c>
      <c r="V15" s="68">
        <v>6.9</v>
      </c>
      <c r="W15" s="9" t="s">
        <v>19</v>
      </c>
      <c r="X15" s="68">
        <v>6.3</v>
      </c>
      <c r="Y15" s="47"/>
    </row>
    <row r="16" spans="1:25" ht="13.8">
      <c r="A16" s="73" t="s">
        <v>48</v>
      </c>
      <c r="B16" s="2">
        <v>19.04</v>
      </c>
      <c r="C16" s="2">
        <v>16.989999999999998</v>
      </c>
      <c r="D16" s="26">
        <f t="shared" si="5"/>
        <v>89.233193277310917</v>
      </c>
      <c r="E16" s="2">
        <v>5.6</v>
      </c>
      <c r="F16" s="97"/>
      <c r="G16" s="7" t="s">
        <v>127</v>
      </c>
      <c r="H16" s="3" t="s">
        <v>123</v>
      </c>
      <c r="I16" s="3">
        <v>3</v>
      </c>
      <c r="J16" s="3">
        <v>3880</v>
      </c>
      <c r="K16" s="3">
        <v>900</v>
      </c>
      <c r="L16" s="8">
        <v>91.92</v>
      </c>
      <c r="M16" s="2">
        <v>78.12</v>
      </c>
      <c r="N16" s="137">
        <f t="shared" si="0"/>
        <v>84.986945169712797</v>
      </c>
      <c r="O16" s="9" t="s">
        <v>116</v>
      </c>
      <c r="P16" s="5">
        <v>71.680000000000007</v>
      </c>
      <c r="Q16" s="5">
        <v>51.08</v>
      </c>
      <c r="R16" s="137">
        <f t="shared" si="6"/>
        <v>71.261160714285708</v>
      </c>
      <c r="S16" s="9" t="s">
        <v>42</v>
      </c>
      <c r="T16" s="68">
        <v>7.4</v>
      </c>
      <c r="U16" s="9" t="s">
        <v>42</v>
      </c>
      <c r="V16" s="68">
        <v>7.1</v>
      </c>
      <c r="W16" s="9" t="s">
        <v>42</v>
      </c>
      <c r="X16" s="68">
        <v>6.3</v>
      </c>
      <c r="Y16" s="47"/>
    </row>
    <row r="17" spans="1:25" ht="13.8">
      <c r="A17" s="73" t="s">
        <v>49</v>
      </c>
      <c r="B17" s="2">
        <v>18.27</v>
      </c>
      <c r="C17" s="2">
        <v>16.350000000000001</v>
      </c>
      <c r="D17" s="26">
        <f t="shared" si="5"/>
        <v>89.490968801313642</v>
      </c>
      <c r="E17" s="2">
        <v>5.9</v>
      </c>
      <c r="F17" s="97"/>
      <c r="G17" s="7" t="s">
        <v>128</v>
      </c>
      <c r="H17" s="3" t="s">
        <v>123</v>
      </c>
      <c r="I17" s="3">
        <v>8</v>
      </c>
      <c r="J17" s="3">
        <v>3881</v>
      </c>
      <c r="K17" s="3">
        <v>2800</v>
      </c>
      <c r="L17" s="8">
        <v>90.32</v>
      </c>
      <c r="M17" s="2">
        <v>75.72</v>
      </c>
      <c r="N17" s="137">
        <f t="shared" si="0"/>
        <v>83.835252435783886</v>
      </c>
      <c r="O17" s="9" t="s">
        <v>117</v>
      </c>
      <c r="P17" s="5">
        <v>71.98</v>
      </c>
      <c r="Q17" s="5">
        <v>51.3</v>
      </c>
      <c r="R17" s="137">
        <f t="shared" si="6"/>
        <v>71.269797165879396</v>
      </c>
      <c r="S17" s="99" t="s">
        <v>20</v>
      </c>
      <c r="T17" s="68">
        <v>6.9</v>
      </c>
      <c r="U17" s="9" t="s">
        <v>20</v>
      </c>
      <c r="V17" s="68">
        <v>7.1</v>
      </c>
      <c r="W17" s="9" t="s">
        <v>20</v>
      </c>
      <c r="X17" s="68">
        <v>6.3</v>
      </c>
      <c r="Y17" s="47"/>
    </row>
    <row r="18" spans="1:25" ht="15.6">
      <c r="A18" s="73" t="s">
        <v>50</v>
      </c>
      <c r="B18" s="2">
        <v>18.059999999999999</v>
      </c>
      <c r="C18" s="2">
        <v>15.85</v>
      </c>
      <c r="D18" s="26">
        <f t="shared" si="5"/>
        <v>87.763012181616844</v>
      </c>
      <c r="E18" s="2">
        <v>5.6</v>
      </c>
      <c r="F18" s="97"/>
      <c r="G18" s="7" t="s">
        <v>129</v>
      </c>
      <c r="H18" s="3" t="s">
        <v>123</v>
      </c>
      <c r="I18" s="3">
        <v>4</v>
      </c>
      <c r="J18" s="3">
        <v>3882</v>
      </c>
      <c r="K18" s="3">
        <v>900</v>
      </c>
      <c r="L18" s="8">
        <v>91.68</v>
      </c>
      <c r="M18" s="2">
        <v>78.52</v>
      </c>
      <c r="N18" s="137">
        <f t="shared" si="0"/>
        <v>85.64572425828969</v>
      </c>
      <c r="O18" s="28" t="s">
        <v>4</v>
      </c>
      <c r="P18" s="25">
        <f t="shared" ref="P18" si="7">AVERAGE(P12:P17)</f>
        <v>71.415000000000006</v>
      </c>
      <c r="Q18" s="25">
        <f t="shared" ref="Q18" si="8">AVERAGE(Q12:Q17)</f>
        <v>51.41</v>
      </c>
      <c r="R18" s="137">
        <f t="shared" ref="R18" si="9">IF(P18&gt;0,Q18/P18*100,0)</f>
        <v>71.98767765875516</v>
      </c>
      <c r="S18" s="99" t="s">
        <v>21</v>
      </c>
      <c r="T18" s="68">
        <v>7.1</v>
      </c>
      <c r="U18" s="9" t="s">
        <v>21</v>
      </c>
      <c r="V18" s="68">
        <v>7.2</v>
      </c>
      <c r="W18" s="9" t="s">
        <v>21</v>
      </c>
      <c r="X18" s="68">
        <v>6.3</v>
      </c>
      <c r="Y18" s="47"/>
    </row>
    <row r="19" spans="1:25" ht="13.8">
      <c r="A19" s="73" t="s">
        <v>51</v>
      </c>
      <c r="B19" s="2">
        <v>18.7</v>
      </c>
      <c r="C19" s="2">
        <v>16.559999999999999</v>
      </c>
      <c r="D19" s="26">
        <f t="shared" si="5"/>
        <v>88.556149732620312</v>
      </c>
      <c r="E19" s="2">
        <v>5.6</v>
      </c>
      <c r="F19" s="97"/>
      <c r="G19" s="7">
        <v>0.46875</v>
      </c>
      <c r="H19" s="3" t="s">
        <v>123</v>
      </c>
      <c r="I19" s="4">
        <v>2</v>
      </c>
      <c r="J19" s="4">
        <v>3883</v>
      </c>
      <c r="K19" s="4">
        <v>900</v>
      </c>
      <c r="L19" s="5">
        <v>91.06</v>
      </c>
      <c r="M19" s="2">
        <v>78.08</v>
      </c>
      <c r="N19" s="137">
        <f t="shared" si="0"/>
        <v>85.74566220074675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7.3</v>
      </c>
      <c r="U19" s="9" t="s">
        <v>57</v>
      </c>
      <c r="V19" s="68">
        <v>7.1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5">
        <f>AVERAGE(B14:B19)</f>
        <v>18.451666666666668</v>
      </c>
      <c r="C20" s="25">
        <f>AVERAGE(C14:C19)</f>
        <v>16.373333333333331</v>
      </c>
      <c r="D20" s="26">
        <f t="shared" si="5"/>
        <v>88.736338180832789</v>
      </c>
      <c r="E20" s="25">
        <f>AVERAGE(E14:E19)</f>
        <v>5.7</v>
      </c>
      <c r="F20" s="25"/>
      <c r="G20" s="7">
        <v>0.46875</v>
      </c>
      <c r="H20" s="3" t="s">
        <v>123</v>
      </c>
      <c r="I20" s="3">
        <v>6</v>
      </c>
      <c r="J20" s="3">
        <v>3884</v>
      </c>
      <c r="K20" s="3">
        <v>1200</v>
      </c>
      <c r="L20" s="8">
        <v>91.42</v>
      </c>
      <c r="M20" s="2">
        <v>78.680000000000007</v>
      </c>
      <c r="N20" s="137">
        <f t="shared" si="0"/>
        <v>86.064318529862177</v>
      </c>
      <c r="O20" s="156" t="s">
        <v>102</v>
      </c>
      <c r="P20" s="157"/>
      <c r="Q20" s="157"/>
      <c r="R20" s="158"/>
      <c r="S20" s="99" t="s">
        <v>22</v>
      </c>
      <c r="T20" s="68">
        <v>7.2</v>
      </c>
      <c r="U20" s="9" t="s">
        <v>22</v>
      </c>
      <c r="V20" s="68">
        <v>7.2</v>
      </c>
      <c r="W20" s="9" t="s">
        <v>22</v>
      </c>
      <c r="X20" s="68">
        <v>6.4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0.48125000000000001</v>
      </c>
      <c r="H21" s="3" t="s">
        <v>123</v>
      </c>
      <c r="I21" s="3">
        <v>7</v>
      </c>
      <c r="J21" s="3">
        <v>3885</v>
      </c>
      <c r="K21" s="3">
        <v>1800</v>
      </c>
      <c r="L21" s="8">
        <v>90.86</v>
      </c>
      <c r="M21" s="2">
        <v>78.319999999999993</v>
      </c>
      <c r="N21" s="137">
        <f t="shared" si="0"/>
        <v>86.198547215496362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7.1</v>
      </c>
      <c r="U21" s="9" t="s">
        <v>23</v>
      </c>
      <c r="V21" s="68">
        <v>7.1</v>
      </c>
      <c r="W21" s="9" t="s">
        <v>23</v>
      </c>
      <c r="X21" s="68">
        <v>6.3</v>
      </c>
      <c r="Y21" s="47"/>
    </row>
    <row r="22" spans="1:25" ht="13.8">
      <c r="A22" s="73" t="s">
        <v>46</v>
      </c>
      <c r="B22" s="2">
        <v>13.88</v>
      </c>
      <c r="C22" s="2">
        <v>12.17</v>
      </c>
      <c r="D22" s="26">
        <f t="shared" si="5"/>
        <v>87.680115273775201</v>
      </c>
      <c r="E22" s="2">
        <v>5.9</v>
      </c>
      <c r="F22" s="97"/>
      <c r="G22" s="7" t="s">
        <v>132</v>
      </c>
      <c r="H22" s="3" t="s">
        <v>123</v>
      </c>
      <c r="I22" s="3">
        <v>3</v>
      </c>
      <c r="J22" s="3">
        <v>3886</v>
      </c>
      <c r="K22" s="3">
        <v>900</v>
      </c>
      <c r="L22" s="8">
        <v>91.72</v>
      </c>
      <c r="M22" s="2">
        <v>77.28</v>
      </c>
      <c r="N22" s="137">
        <f t="shared" si="0"/>
        <v>84.256432621020494</v>
      </c>
      <c r="O22" s="9" t="s">
        <v>114</v>
      </c>
      <c r="P22" s="8">
        <v>70.64</v>
      </c>
      <c r="Q22" s="8">
        <v>37.78</v>
      </c>
      <c r="R22" s="137">
        <f t="shared" ref="R22:R25" si="10">IF(P22&gt;0,Q22/P22*100,0)</f>
        <v>53.482446206115519</v>
      </c>
      <c r="S22" s="9" t="s">
        <v>27</v>
      </c>
      <c r="T22" s="68">
        <v>7.1</v>
      </c>
      <c r="U22" s="9" t="s">
        <v>27</v>
      </c>
      <c r="V22" s="68">
        <v>7.1</v>
      </c>
      <c r="W22" s="9" t="s">
        <v>27</v>
      </c>
      <c r="X22" s="68">
        <v>6.4</v>
      </c>
      <c r="Y22" s="47"/>
    </row>
    <row r="23" spans="1:25" ht="13.8">
      <c r="A23" s="73" t="s">
        <v>47</v>
      </c>
      <c r="B23" s="2">
        <v>13.95</v>
      </c>
      <c r="C23" s="2">
        <v>12.15</v>
      </c>
      <c r="D23" s="26">
        <f t="shared" si="5"/>
        <v>87.096774193548399</v>
      </c>
      <c r="E23" s="2">
        <v>6.1</v>
      </c>
      <c r="F23" s="97"/>
      <c r="G23" s="7" t="s">
        <v>133</v>
      </c>
      <c r="H23" s="3" t="s">
        <v>123</v>
      </c>
      <c r="I23" s="3">
        <v>8</v>
      </c>
      <c r="J23" s="3">
        <v>3887</v>
      </c>
      <c r="K23" s="3">
        <v>2800</v>
      </c>
      <c r="L23" s="8">
        <v>91.44</v>
      </c>
      <c r="M23" s="2">
        <v>79.400000000000006</v>
      </c>
      <c r="N23" s="137">
        <f t="shared" si="0"/>
        <v>86.832895888014008</v>
      </c>
      <c r="O23" s="119" t="s">
        <v>115</v>
      </c>
      <c r="P23" s="8">
        <v>68.38</v>
      </c>
      <c r="Q23" s="8">
        <v>38.44</v>
      </c>
      <c r="R23" s="137">
        <f t="shared" si="10"/>
        <v>56.215267622111732</v>
      </c>
      <c r="S23" s="9" t="s">
        <v>28</v>
      </c>
      <c r="T23" s="68">
        <v>7.1</v>
      </c>
      <c r="U23" s="9" t="s">
        <v>28</v>
      </c>
      <c r="V23" s="68">
        <v>7</v>
      </c>
      <c r="W23" s="9" t="s">
        <v>28</v>
      </c>
      <c r="X23" s="68">
        <v>6.3</v>
      </c>
      <c r="Y23" s="47"/>
    </row>
    <row r="24" spans="1:25" ht="13.8">
      <c r="A24" s="73" t="s">
        <v>48</v>
      </c>
      <c r="B24" s="2">
        <v>13.65</v>
      </c>
      <c r="C24" s="2">
        <v>11.83</v>
      </c>
      <c r="D24" s="26">
        <f t="shared" si="5"/>
        <v>86.666666666666671</v>
      </c>
      <c r="E24" s="2">
        <v>5.8</v>
      </c>
      <c r="F24" s="97"/>
      <c r="G24" s="7" t="s">
        <v>134</v>
      </c>
      <c r="H24" s="3" t="s">
        <v>123</v>
      </c>
      <c r="I24" s="3">
        <v>6</v>
      </c>
      <c r="J24" s="3">
        <v>3888</v>
      </c>
      <c r="K24" s="3">
        <v>1100</v>
      </c>
      <c r="L24" s="8">
        <v>91.52</v>
      </c>
      <c r="M24" s="2">
        <v>79.16</v>
      </c>
      <c r="N24" s="137">
        <f t="shared" si="0"/>
        <v>86.49475524475524</v>
      </c>
      <c r="O24" s="9" t="s">
        <v>116</v>
      </c>
      <c r="P24" s="8">
        <v>70.73</v>
      </c>
      <c r="Q24" s="8">
        <v>38.020000000000003</v>
      </c>
      <c r="R24" s="137">
        <f>IF(P24&gt;0,Q24/P24*100,0)</f>
        <v>53.753711296479565</v>
      </c>
      <c r="S24" s="9" t="s">
        <v>29</v>
      </c>
      <c r="T24" s="68">
        <v>7</v>
      </c>
      <c r="U24" s="9" t="s">
        <v>29</v>
      </c>
      <c r="V24" s="68">
        <v>7.2</v>
      </c>
      <c r="W24" s="9" t="s">
        <v>29</v>
      </c>
      <c r="X24" s="68">
        <v>6.4</v>
      </c>
      <c r="Y24" s="47"/>
    </row>
    <row r="25" spans="1:25" ht="13.8">
      <c r="A25" s="73" t="s">
        <v>49</v>
      </c>
      <c r="B25" s="2">
        <v>13.05</v>
      </c>
      <c r="C25" s="2">
        <v>11.36</v>
      </c>
      <c r="D25" s="26">
        <f t="shared" si="5"/>
        <v>87.049808429118769</v>
      </c>
      <c r="E25" s="2">
        <v>5.9</v>
      </c>
      <c r="F25" s="97"/>
      <c r="G25" s="7" t="s">
        <v>135</v>
      </c>
      <c r="H25" s="3" t="s">
        <v>123</v>
      </c>
      <c r="I25" s="3">
        <v>2</v>
      </c>
      <c r="J25" s="3">
        <v>3889</v>
      </c>
      <c r="K25" s="3">
        <v>900</v>
      </c>
      <c r="L25" s="8">
        <v>92.06</v>
      </c>
      <c r="M25" s="2">
        <v>78.84</v>
      </c>
      <c r="N25" s="137">
        <f t="shared" si="0"/>
        <v>85.639800130349769</v>
      </c>
      <c r="O25" s="9" t="s">
        <v>117</v>
      </c>
      <c r="P25" s="8">
        <v>71.89</v>
      </c>
      <c r="Q25" s="8">
        <v>38.42</v>
      </c>
      <c r="R25" s="137">
        <f t="shared" si="10"/>
        <v>53.442759771873696</v>
      </c>
      <c r="S25" s="9" t="s">
        <v>63</v>
      </c>
      <c r="T25" s="68">
        <v>7.1</v>
      </c>
      <c r="U25" s="9" t="s">
        <v>63</v>
      </c>
      <c r="V25" s="68">
        <v>7</v>
      </c>
      <c r="W25" s="9" t="s">
        <v>63</v>
      </c>
      <c r="X25" s="68">
        <v>6.3</v>
      </c>
      <c r="Y25" s="47"/>
    </row>
    <row r="26" spans="1:25" ht="15.6">
      <c r="A26" s="73" t="s">
        <v>50</v>
      </c>
      <c r="B26" s="2">
        <v>12.44</v>
      </c>
      <c r="C26" s="2">
        <v>10.81</v>
      </c>
      <c r="D26" s="26">
        <f t="shared" si="5"/>
        <v>86.897106109324767</v>
      </c>
      <c r="E26" s="2">
        <v>5.9</v>
      </c>
      <c r="F26" s="97"/>
      <c r="G26" s="7" t="s">
        <v>138</v>
      </c>
      <c r="H26" s="3" t="s">
        <v>123</v>
      </c>
      <c r="I26" s="3">
        <v>4</v>
      </c>
      <c r="J26" s="3">
        <v>3890</v>
      </c>
      <c r="K26" s="3">
        <v>900</v>
      </c>
      <c r="L26" s="8">
        <v>92</v>
      </c>
      <c r="M26" s="2">
        <v>79.239999999999995</v>
      </c>
      <c r="N26" s="137">
        <f t="shared" si="0"/>
        <v>86.130434782608688</v>
      </c>
      <c r="O26" s="28" t="s">
        <v>4</v>
      </c>
      <c r="P26" s="25">
        <f t="shared" ref="P26" si="11">AVERAGE(P20:P25)</f>
        <v>70.41</v>
      </c>
      <c r="Q26" s="25">
        <f t="shared" ref="Q26" si="12">AVERAGE(Q20:Q25)</f>
        <v>38.165000000000006</v>
      </c>
      <c r="R26" s="137">
        <f>IF(P26&gt;0,Q26/P26*100,0)</f>
        <v>54.203948302797912</v>
      </c>
      <c r="S26" s="9" t="s">
        <v>31</v>
      </c>
      <c r="T26" s="68">
        <v>7.2</v>
      </c>
      <c r="U26" s="9" t="s">
        <v>31</v>
      </c>
      <c r="V26" s="68">
        <v>7.3</v>
      </c>
      <c r="W26" s="9" t="s">
        <v>31</v>
      </c>
      <c r="X26" s="68">
        <v>6.4</v>
      </c>
      <c r="Y26" s="47"/>
    </row>
    <row r="27" spans="1:25" ht="13.8">
      <c r="A27" s="73" t="s">
        <v>51</v>
      </c>
      <c r="B27" s="2">
        <v>12.86</v>
      </c>
      <c r="C27" s="2">
        <v>11.06</v>
      </c>
      <c r="D27" s="26">
        <f t="shared" si="5"/>
        <v>86.00311041990669</v>
      </c>
      <c r="E27" s="2">
        <v>5.9</v>
      </c>
      <c r="F27" s="97"/>
      <c r="G27" s="7" t="s">
        <v>139</v>
      </c>
      <c r="H27" s="3" t="s">
        <v>123</v>
      </c>
      <c r="I27" s="3">
        <v>8</v>
      </c>
      <c r="J27" s="3">
        <v>3891</v>
      </c>
      <c r="K27" s="3">
        <v>2800</v>
      </c>
      <c r="L27" s="2">
        <v>92.2</v>
      </c>
      <c r="M27" s="2">
        <v>79.040000000000006</v>
      </c>
      <c r="N27" s="137">
        <f t="shared" si="0"/>
        <v>85.726681127982658</v>
      </c>
      <c r="O27" s="9" t="s">
        <v>0</v>
      </c>
      <c r="P27" s="12"/>
      <c r="Q27" s="12"/>
      <c r="R27" s="54"/>
      <c r="S27" s="9" t="s">
        <v>32</v>
      </c>
      <c r="T27" s="68">
        <v>7.4</v>
      </c>
      <c r="U27" s="9" t="s">
        <v>32</v>
      </c>
      <c r="V27" s="68">
        <v>7</v>
      </c>
      <c r="W27" s="9" t="s">
        <v>32</v>
      </c>
      <c r="X27" s="68">
        <v>6.4</v>
      </c>
      <c r="Y27" s="47"/>
    </row>
    <row r="28" spans="1:25" ht="15.6">
      <c r="A28" s="24" t="s">
        <v>4</v>
      </c>
      <c r="B28" s="25">
        <f>AVERAGE(B22:B27)</f>
        <v>13.305</v>
      </c>
      <c r="C28" s="25">
        <f>AVERAGE(C22:C27)</f>
        <v>11.563333333333333</v>
      </c>
      <c r="D28" s="26">
        <f t="shared" si="5"/>
        <v>86.909683076537632</v>
      </c>
      <c r="E28" s="25">
        <f>AVERAGE(E22:E27)</f>
        <v>5.916666666666667</v>
      </c>
      <c r="F28" s="25"/>
      <c r="G28" s="7" t="s">
        <v>141</v>
      </c>
      <c r="H28" s="3" t="s">
        <v>123</v>
      </c>
      <c r="I28" s="3">
        <v>3</v>
      </c>
      <c r="J28" s="3">
        <v>3892</v>
      </c>
      <c r="K28" s="3">
        <v>900</v>
      </c>
      <c r="L28" s="8">
        <v>91.64</v>
      </c>
      <c r="M28" s="2">
        <v>78.64</v>
      </c>
      <c r="N28" s="137">
        <f t="shared" si="0"/>
        <v>85.81405499781755</v>
      </c>
      <c r="O28" s="160" t="s">
        <v>67</v>
      </c>
      <c r="P28" s="161"/>
      <c r="Q28" s="161"/>
      <c r="R28" s="162"/>
      <c r="S28" s="9" t="s">
        <v>33</v>
      </c>
      <c r="T28" s="68">
        <v>7.1</v>
      </c>
      <c r="U28" s="9" t="s">
        <v>33</v>
      </c>
      <c r="V28" s="68">
        <v>7.2</v>
      </c>
      <c r="W28" s="9" t="s">
        <v>33</v>
      </c>
      <c r="X28" s="68">
        <v>6.4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142</v>
      </c>
      <c r="H29" s="3" t="s">
        <v>123</v>
      </c>
      <c r="I29" s="3">
        <v>7</v>
      </c>
      <c r="J29" s="3">
        <v>3893</v>
      </c>
      <c r="K29" s="75">
        <v>1800</v>
      </c>
      <c r="L29" s="76">
        <v>90.8</v>
      </c>
      <c r="M29" s="2">
        <v>79.400000000000006</v>
      </c>
      <c r="N29" s="137">
        <f t="shared" si="0"/>
        <v>87.444933920704855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7.1</v>
      </c>
      <c r="U29" s="9" t="s">
        <v>34</v>
      </c>
      <c r="V29" s="68">
        <v>7.1</v>
      </c>
      <c r="W29" s="9" t="s">
        <v>34</v>
      </c>
      <c r="X29" s="68">
        <v>6.4</v>
      </c>
      <c r="Y29" s="47"/>
    </row>
    <row r="30" spans="1:25" ht="15.6">
      <c r="A30" s="73" t="s">
        <v>46</v>
      </c>
      <c r="B30" s="2">
        <v>2.15</v>
      </c>
      <c r="C30" s="2">
        <v>1.82</v>
      </c>
      <c r="D30" s="26">
        <f t="shared" si="5"/>
        <v>84.651162790697683</v>
      </c>
      <c r="E30" s="2">
        <v>7</v>
      </c>
      <c r="F30" s="97"/>
      <c r="G30" s="7" t="s">
        <v>145</v>
      </c>
      <c r="H30" s="3" t="s">
        <v>123</v>
      </c>
      <c r="I30" s="3">
        <v>2</v>
      </c>
      <c r="J30" s="3">
        <v>3894</v>
      </c>
      <c r="K30" s="3">
        <v>900</v>
      </c>
      <c r="L30" s="2">
        <v>91.9</v>
      </c>
      <c r="M30" s="2">
        <v>78.44</v>
      </c>
      <c r="N30" s="137">
        <f t="shared" si="0"/>
        <v>85.353645266594114</v>
      </c>
      <c r="O30" s="54" t="s">
        <v>14</v>
      </c>
      <c r="P30" s="2">
        <v>85.16</v>
      </c>
      <c r="Q30" s="2">
        <v>29.48</v>
      </c>
      <c r="R30" s="137">
        <f t="shared" ref="R30:R35" si="13">IF(P30&gt;0,Q30/P30*100,0)</f>
        <v>34.617191169563178</v>
      </c>
      <c r="S30" s="28" t="s">
        <v>4</v>
      </c>
      <c r="T30" s="25">
        <f>AVERAGE(T6:T29)</f>
        <v>7.1874999999999991</v>
      </c>
      <c r="U30" s="28" t="s">
        <v>4</v>
      </c>
      <c r="V30" s="25">
        <f>AVERAGE(V6:V29)</f>
        <v>7.0874999999999986</v>
      </c>
      <c r="W30" s="28" t="s">
        <v>4</v>
      </c>
      <c r="X30" s="25">
        <f>AVERAGE(X6:X29)</f>
        <v>6.3625000000000007</v>
      </c>
      <c r="Y30" s="47"/>
    </row>
    <row r="31" spans="1:25" ht="13.8">
      <c r="A31" s="73" t="s">
        <v>47</v>
      </c>
      <c r="B31" s="2">
        <v>3.33</v>
      </c>
      <c r="C31" s="2">
        <v>1.65</v>
      </c>
      <c r="D31" s="26">
        <f t="shared" si="5"/>
        <v>49.549549549549546</v>
      </c>
      <c r="E31" s="2">
        <v>7</v>
      </c>
      <c r="F31" s="97"/>
      <c r="G31" s="7" t="s">
        <v>145</v>
      </c>
      <c r="H31" s="3" t="s">
        <v>123</v>
      </c>
      <c r="I31" s="3">
        <v>6</v>
      </c>
      <c r="J31" s="3">
        <v>3895</v>
      </c>
      <c r="K31" s="3">
        <v>1100</v>
      </c>
      <c r="L31" s="8">
        <v>91.46</v>
      </c>
      <c r="M31" s="2">
        <v>78.28</v>
      </c>
      <c r="N31" s="137">
        <f t="shared" si="0"/>
        <v>85.589328668270298</v>
      </c>
      <c r="O31" s="54" t="s">
        <v>15</v>
      </c>
      <c r="P31" s="2">
        <v>83.38</v>
      </c>
      <c r="Q31" s="2">
        <v>29.76</v>
      </c>
      <c r="R31" s="137">
        <f t="shared" si="13"/>
        <v>35.692012473015119</v>
      </c>
      <c r="S31" s="178" t="s">
        <v>64</v>
      </c>
      <c r="T31" s="179"/>
      <c r="U31" s="173" t="s">
        <v>73</v>
      </c>
      <c r="V31" s="174"/>
      <c r="W31" s="156" t="s">
        <v>45</v>
      </c>
      <c r="X31" s="157"/>
      <c r="Y31" s="47"/>
    </row>
    <row r="32" spans="1:25" ht="15">
      <c r="A32" s="73" t="s">
        <v>48</v>
      </c>
      <c r="B32" s="2">
        <v>2.2999999999999998</v>
      </c>
      <c r="C32" s="2">
        <v>1.74</v>
      </c>
      <c r="D32" s="26">
        <f t="shared" si="5"/>
        <v>75.652173913043484</v>
      </c>
      <c r="E32" s="2">
        <v>7</v>
      </c>
      <c r="F32" s="97"/>
      <c r="G32" s="7" t="s">
        <v>148</v>
      </c>
      <c r="H32" s="3" t="s">
        <v>123</v>
      </c>
      <c r="I32" s="3">
        <v>4</v>
      </c>
      <c r="J32" s="3">
        <v>3896</v>
      </c>
      <c r="K32" s="75">
        <v>900</v>
      </c>
      <c r="L32" s="76">
        <v>92.4</v>
      </c>
      <c r="M32" s="2">
        <v>78.400000000000006</v>
      </c>
      <c r="N32" s="137">
        <f t="shared" si="0"/>
        <v>84.848484848484844</v>
      </c>
      <c r="O32" s="54" t="s">
        <v>62</v>
      </c>
      <c r="P32" s="2">
        <v>84.12</v>
      </c>
      <c r="Q32" s="2">
        <v>30.76</v>
      </c>
      <c r="R32" s="137">
        <f t="shared" si="13"/>
        <v>36.566809320019026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2.33</v>
      </c>
      <c r="C33" s="2">
        <v>1.94</v>
      </c>
      <c r="D33" s="26">
        <f t="shared" si="5"/>
        <v>83.261802575107296</v>
      </c>
      <c r="E33" s="2">
        <v>7.2</v>
      </c>
      <c r="F33" s="97"/>
      <c r="G33" s="7" t="s">
        <v>149</v>
      </c>
      <c r="H33" s="22" t="s">
        <v>123</v>
      </c>
      <c r="I33" s="22">
        <v>3</v>
      </c>
      <c r="J33" s="22">
        <v>3897</v>
      </c>
      <c r="K33" s="22">
        <v>900</v>
      </c>
      <c r="L33" s="23">
        <v>91.58</v>
      </c>
      <c r="M33" s="2">
        <v>78.040000000000006</v>
      </c>
      <c r="N33" s="137">
        <f t="shared" si="0"/>
        <v>85.215112469971615</v>
      </c>
      <c r="O33" s="72" t="s">
        <v>13</v>
      </c>
      <c r="P33" s="2">
        <v>84.7</v>
      </c>
      <c r="Q33" s="2">
        <v>30.96</v>
      </c>
      <c r="R33" s="137">
        <f t="shared" si="13"/>
        <v>36.552538370720185</v>
      </c>
      <c r="S33" s="9" t="s">
        <v>24</v>
      </c>
      <c r="T33" s="68">
        <v>9.4</v>
      </c>
      <c r="U33" s="9" t="s">
        <v>24</v>
      </c>
      <c r="V33" s="68">
        <v>8.8000000000000007</v>
      </c>
      <c r="W33" s="12" t="s">
        <v>24</v>
      </c>
      <c r="X33" s="81">
        <v>7.8</v>
      </c>
      <c r="Y33" s="47"/>
    </row>
    <row r="34" spans="1:25" ht="13.8">
      <c r="A34" s="73" t="s">
        <v>50</v>
      </c>
      <c r="B34" s="2">
        <v>2.33</v>
      </c>
      <c r="C34" s="2">
        <v>1.9</v>
      </c>
      <c r="D34" s="26">
        <f t="shared" si="5"/>
        <v>81.545064377682394</v>
      </c>
      <c r="E34" s="2">
        <v>7.1</v>
      </c>
      <c r="F34" s="97"/>
      <c r="G34" s="7" t="s">
        <v>150</v>
      </c>
      <c r="H34" s="22" t="s">
        <v>123</v>
      </c>
      <c r="I34" s="22">
        <v>7</v>
      </c>
      <c r="J34" s="22">
        <v>3898</v>
      </c>
      <c r="K34" s="22">
        <v>1800</v>
      </c>
      <c r="L34" s="23">
        <v>90.88</v>
      </c>
      <c r="M34" s="2">
        <v>79.72</v>
      </c>
      <c r="N34" s="137">
        <f t="shared" si="0"/>
        <v>87.720070422535215</v>
      </c>
      <c r="O34" s="54" t="s">
        <v>16</v>
      </c>
      <c r="P34" s="2">
        <v>84.1</v>
      </c>
      <c r="Q34" s="2">
        <v>30.72</v>
      </c>
      <c r="R34" s="137">
        <f t="shared" si="13"/>
        <v>36.527942925089178</v>
      </c>
      <c r="S34" s="9" t="s">
        <v>25</v>
      </c>
      <c r="T34" s="68">
        <v>9</v>
      </c>
      <c r="U34" s="9" t="s">
        <v>25</v>
      </c>
      <c r="V34" s="68">
        <v>8.6</v>
      </c>
      <c r="W34" s="12" t="s">
        <v>25</v>
      </c>
      <c r="X34" s="81">
        <v>7.8</v>
      </c>
      <c r="Y34" s="47"/>
    </row>
    <row r="35" spans="1:25" ht="13.8">
      <c r="A35" s="73" t="s">
        <v>51</v>
      </c>
      <c r="B35" s="2">
        <v>3.21</v>
      </c>
      <c r="C35" s="2">
        <v>1.79</v>
      </c>
      <c r="D35" s="26">
        <f t="shared" si="5"/>
        <v>55.763239875389417</v>
      </c>
      <c r="E35" s="2">
        <v>6.9</v>
      </c>
      <c r="F35" s="97"/>
      <c r="G35" s="7" t="s">
        <v>151</v>
      </c>
      <c r="H35" s="22" t="s">
        <v>123</v>
      </c>
      <c r="I35" s="22">
        <v>6</v>
      </c>
      <c r="J35" s="22">
        <v>3899</v>
      </c>
      <c r="K35" s="22">
        <v>1100</v>
      </c>
      <c r="L35" s="23">
        <v>91.46</v>
      </c>
      <c r="M35" s="2">
        <v>78.760000000000005</v>
      </c>
      <c r="N35" s="137">
        <f t="shared" si="0"/>
        <v>86.114148261535107</v>
      </c>
      <c r="O35" s="54" t="s">
        <v>61</v>
      </c>
      <c r="P35" s="2">
        <v>84.6</v>
      </c>
      <c r="Q35" s="2">
        <v>29.04</v>
      </c>
      <c r="R35" s="137">
        <f t="shared" si="13"/>
        <v>34.326241134751776</v>
      </c>
      <c r="S35" s="9" t="s">
        <v>26</v>
      </c>
      <c r="T35" s="68">
        <v>9.1999999999999993</v>
      </c>
      <c r="U35" s="9" t="s">
        <v>26</v>
      </c>
      <c r="V35" s="68">
        <v>8.8000000000000007</v>
      </c>
      <c r="W35" s="12" t="s">
        <v>26</v>
      </c>
      <c r="X35" s="81">
        <v>7.9</v>
      </c>
      <c r="Y35" s="47"/>
    </row>
    <row r="36" spans="1:25" ht="15.6">
      <c r="A36" s="24" t="s">
        <v>4</v>
      </c>
      <c r="B36" s="25">
        <f>AVERAGE(B30:B35)</f>
        <v>2.6083333333333329</v>
      </c>
      <c r="C36" s="25">
        <f>AVERAGE(C30:C35)</f>
        <v>1.8066666666666666</v>
      </c>
      <c r="D36" s="26">
        <f t="shared" si="5"/>
        <v>69.265175718849846</v>
      </c>
      <c r="E36" s="25">
        <f>AVERAGE(E30:E35)</f>
        <v>7.0333333333333323</v>
      </c>
      <c r="F36" s="27"/>
      <c r="G36" s="7" t="s">
        <v>153</v>
      </c>
      <c r="H36" s="22" t="s">
        <v>123</v>
      </c>
      <c r="I36" s="22">
        <v>8</v>
      </c>
      <c r="J36" s="22">
        <v>3900</v>
      </c>
      <c r="K36" s="22">
        <v>2800</v>
      </c>
      <c r="L36" s="23">
        <v>91.46</v>
      </c>
      <c r="M36" s="2">
        <v>78.84</v>
      </c>
      <c r="N36" s="137">
        <f t="shared" si="0"/>
        <v>86.201618193745915</v>
      </c>
      <c r="O36" s="28" t="s">
        <v>4</v>
      </c>
      <c r="P36" s="25">
        <f t="shared" ref="P36" si="14">AVERAGE(P30:P35)</f>
        <v>84.343333333333348</v>
      </c>
      <c r="Q36" s="25">
        <f t="shared" ref="Q36" si="15">AVERAGE(Q30:Q35)</f>
        <v>30.12</v>
      </c>
      <c r="R36" s="137">
        <f>IF(P36&gt;0,Q36/P36*100,0)</f>
        <v>35.711180492431723</v>
      </c>
      <c r="S36" s="9" t="s">
        <v>39</v>
      </c>
      <c r="T36" s="68">
        <v>9.3000000000000007</v>
      </c>
      <c r="U36" s="9" t="s">
        <v>39</v>
      </c>
      <c r="V36" s="68">
        <v>8.8000000000000007</v>
      </c>
      <c r="W36" s="12" t="s">
        <v>39</v>
      </c>
      <c r="X36" s="81">
        <v>7.9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154</v>
      </c>
      <c r="H37" s="22" t="s">
        <v>123</v>
      </c>
      <c r="I37" s="22">
        <v>2</v>
      </c>
      <c r="J37" s="22">
        <v>3901</v>
      </c>
      <c r="K37" s="22">
        <v>900</v>
      </c>
      <c r="L37" s="23">
        <v>91.68</v>
      </c>
      <c r="M37" s="2">
        <v>78.16</v>
      </c>
      <c r="N37" s="137">
        <f t="shared" si="0"/>
        <v>85.253054101221622</v>
      </c>
      <c r="O37" s="54"/>
      <c r="P37" s="9"/>
      <c r="Q37" s="9"/>
      <c r="R37" s="9"/>
      <c r="S37" s="9" t="s">
        <v>40</v>
      </c>
      <c r="T37" s="68">
        <v>9.4</v>
      </c>
      <c r="U37" s="9" t="s">
        <v>40</v>
      </c>
      <c r="V37" s="68">
        <v>8.8000000000000007</v>
      </c>
      <c r="W37" s="12" t="s">
        <v>40</v>
      </c>
      <c r="X37" s="81">
        <v>7.9</v>
      </c>
      <c r="Y37" s="47"/>
    </row>
    <row r="38" spans="1:25" ht="13.8">
      <c r="A38" s="73" t="s">
        <v>46</v>
      </c>
      <c r="B38" s="2">
        <v>2.73</v>
      </c>
      <c r="C38" s="2">
        <v>2.13</v>
      </c>
      <c r="D38" s="26">
        <f t="shared" si="5"/>
        <v>78.021978021978029</v>
      </c>
      <c r="E38" s="2">
        <v>7.2</v>
      </c>
      <c r="F38" s="97"/>
      <c r="G38" s="7" t="s">
        <v>155</v>
      </c>
      <c r="H38" s="22" t="s">
        <v>123</v>
      </c>
      <c r="I38" s="22">
        <v>4</v>
      </c>
      <c r="J38" s="22">
        <v>3902</v>
      </c>
      <c r="K38" s="22">
        <v>900</v>
      </c>
      <c r="L38" s="23">
        <v>92.46</v>
      </c>
      <c r="M38" s="2">
        <v>77.400000000000006</v>
      </c>
      <c r="N38" s="137">
        <f t="shared" si="0"/>
        <v>83.711875405580798</v>
      </c>
      <c r="O38" s="175" t="s">
        <v>58</v>
      </c>
      <c r="P38" s="176"/>
      <c r="Q38" s="176"/>
      <c r="R38" s="177"/>
      <c r="S38" s="9" t="s">
        <v>41</v>
      </c>
      <c r="T38" s="68">
        <v>9.1999999999999993</v>
      </c>
      <c r="U38" s="9" t="s">
        <v>41</v>
      </c>
      <c r="V38" s="68">
        <v>8.6999999999999993</v>
      </c>
      <c r="W38" s="12" t="s">
        <v>41</v>
      </c>
      <c r="X38" s="81">
        <v>7.9</v>
      </c>
      <c r="Y38" s="47"/>
    </row>
    <row r="39" spans="1:25" ht="13.8">
      <c r="A39" s="73" t="s">
        <v>47</v>
      </c>
      <c r="B39" s="2">
        <v>3.13</v>
      </c>
      <c r="C39" s="2">
        <v>2.29</v>
      </c>
      <c r="D39" s="26">
        <f t="shared" si="5"/>
        <v>73.162939297124609</v>
      </c>
      <c r="E39" s="2">
        <v>7.3</v>
      </c>
      <c r="F39" s="97"/>
      <c r="G39" s="7" t="s">
        <v>156</v>
      </c>
      <c r="H39" s="22" t="s">
        <v>123</v>
      </c>
      <c r="I39" s="22">
        <v>3</v>
      </c>
      <c r="J39" s="22">
        <v>3903</v>
      </c>
      <c r="K39" s="22">
        <v>900</v>
      </c>
      <c r="L39" s="23">
        <v>92.36</v>
      </c>
      <c r="M39" s="2">
        <v>79.52</v>
      </c>
      <c r="N39" s="137">
        <f t="shared" si="0"/>
        <v>86.097877869207437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9.3000000000000007</v>
      </c>
      <c r="U39" s="9" t="s">
        <v>18</v>
      </c>
      <c r="V39" s="68">
        <v>8.6999999999999993</v>
      </c>
      <c r="W39" s="12" t="s">
        <v>18</v>
      </c>
      <c r="X39" s="81">
        <v>7.9</v>
      </c>
      <c r="Y39" s="47"/>
    </row>
    <row r="40" spans="1:25" ht="13.8">
      <c r="A40" s="73" t="s">
        <v>48</v>
      </c>
      <c r="B40" s="2">
        <v>2.9</v>
      </c>
      <c r="C40" s="2">
        <v>2.16</v>
      </c>
      <c r="D40" s="26">
        <f t="shared" si="5"/>
        <v>74.482758620689665</v>
      </c>
      <c r="E40" s="2">
        <v>7.1</v>
      </c>
      <c r="F40" s="97"/>
      <c r="G40" s="7" t="s">
        <v>156</v>
      </c>
      <c r="H40" s="22" t="s">
        <v>123</v>
      </c>
      <c r="I40" s="22">
        <v>1</v>
      </c>
      <c r="J40" s="22">
        <v>3904</v>
      </c>
      <c r="K40" s="22">
        <v>600</v>
      </c>
      <c r="L40" s="23"/>
      <c r="M40" s="2"/>
      <c r="N40" s="137">
        <f t="shared" si="0"/>
        <v>0</v>
      </c>
      <c r="O40" s="9" t="s">
        <v>114</v>
      </c>
      <c r="P40" s="8">
        <v>92.12</v>
      </c>
      <c r="Q40" s="8">
        <v>86.56</v>
      </c>
      <c r="R40" s="137">
        <f t="shared" ref="R40:R43" si="16">IF(P40&gt;0,Q40/P40*100,0)</f>
        <v>93.964394268345629</v>
      </c>
      <c r="S40" s="9" t="s">
        <v>30</v>
      </c>
      <c r="T40" s="68">
        <v>8.8000000000000007</v>
      </c>
      <c r="U40" s="9" t="s">
        <v>30</v>
      </c>
      <c r="V40" s="68">
        <v>8.6</v>
      </c>
      <c r="W40" s="12" t="s">
        <v>30</v>
      </c>
      <c r="X40" s="81">
        <v>7.8</v>
      </c>
      <c r="Y40" s="47"/>
    </row>
    <row r="41" spans="1:25" ht="13.8">
      <c r="A41" s="73" t="s">
        <v>49</v>
      </c>
      <c r="B41" s="2">
        <v>2.0499999999999998</v>
      </c>
      <c r="C41" s="2">
        <v>1.53</v>
      </c>
      <c r="D41" s="26">
        <f t="shared" si="5"/>
        <v>74.634146341463421</v>
      </c>
      <c r="E41" s="2">
        <v>7.3</v>
      </c>
      <c r="F41" s="97"/>
      <c r="G41" s="7" t="s">
        <v>157</v>
      </c>
      <c r="H41" s="22" t="s">
        <v>123</v>
      </c>
      <c r="I41" s="22">
        <v>6</v>
      </c>
      <c r="J41" s="22">
        <v>3905</v>
      </c>
      <c r="K41" s="22">
        <v>1100</v>
      </c>
      <c r="L41" s="23">
        <v>91.96</v>
      </c>
      <c r="M41" s="2">
        <v>79.08</v>
      </c>
      <c r="N41" s="137">
        <f t="shared" si="0"/>
        <v>85.993910395824287</v>
      </c>
      <c r="O41" s="119" t="s">
        <v>115</v>
      </c>
      <c r="P41" s="8">
        <v>92.38</v>
      </c>
      <c r="Q41" s="8">
        <v>85.72</v>
      </c>
      <c r="R41" s="137">
        <f t="shared" si="16"/>
        <v>92.790647326261094</v>
      </c>
      <c r="S41" s="9" t="s">
        <v>56</v>
      </c>
      <c r="T41" s="68">
        <v>8.8000000000000007</v>
      </c>
      <c r="U41" s="9" t="s">
        <v>56</v>
      </c>
      <c r="V41" s="68">
        <v>8.6</v>
      </c>
      <c r="W41" s="12" t="s">
        <v>56</v>
      </c>
      <c r="X41" s="81">
        <v>8</v>
      </c>
      <c r="Y41" s="47"/>
    </row>
    <row r="42" spans="1:25" ht="13.8">
      <c r="A42" s="73" t="s">
        <v>50</v>
      </c>
      <c r="B42" s="2">
        <v>2.02</v>
      </c>
      <c r="C42" s="2">
        <v>1.53</v>
      </c>
      <c r="D42" s="26">
        <f t="shared" si="5"/>
        <v>75.742574257425744</v>
      </c>
      <c r="E42" s="2">
        <v>7.2</v>
      </c>
      <c r="F42" s="97"/>
      <c r="G42" s="7" t="s">
        <v>158</v>
      </c>
      <c r="H42" s="22" t="s">
        <v>123</v>
      </c>
      <c r="I42" s="22">
        <v>8</v>
      </c>
      <c r="J42" s="22">
        <v>3906</v>
      </c>
      <c r="K42" s="22">
        <v>2800</v>
      </c>
      <c r="L42" s="23">
        <v>91.56</v>
      </c>
      <c r="M42" s="2">
        <v>78.680000000000007</v>
      </c>
      <c r="N42" s="137">
        <f t="shared" si="0"/>
        <v>85.932721712538225</v>
      </c>
      <c r="O42" s="9" t="s">
        <v>116</v>
      </c>
      <c r="P42" s="8">
        <v>92.88</v>
      </c>
      <c r="Q42" s="8">
        <v>87.64</v>
      </c>
      <c r="R42" s="137">
        <f t="shared" si="16"/>
        <v>94.358311800172274</v>
      </c>
      <c r="S42" s="9" t="s">
        <v>19</v>
      </c>
      <c r="T42" s="68">
        <v>9.3000000000000007</v>
      </c>
      <c r="U42" s="9" t="s">
        <v>19</v>
      </c>
      <c r="V42" s="68">
        <v>8.6</v>
      </c>
      <c r="W42" s="12" t="s">
        <v>19</v>
      </c>
      <c r="X42" s="81">
        <v>8</v>
      </c>
      <c r="Y42" s="47"/>
    </row>
    <row r="43" spans="1:25" ht="13.8">
      <c r="A43" s="73" t="s">
        <v>51</v>
      </c>
      <c r="B43" s="2">
        <v>1.92</v>
      </c>
      <c r="C43" s="2">
        <v>1.48</v>
      </c>
      <c r="D43" s="26">
        <f t="shared" si="5"/>
        <v>77.083333333333343</v>
      </c>
      <c r="E43" s="2">
        <v>6.8</v>
      </c>
      <c r="F43" s="97"/>
      <c r="G43" s="7" t="s">
        <v>159</v>
      </c>
      <c r="H43" s="22" t="s">
        <v>123</v>
      </c>
      <c r="I43" s="22">
        <v>2</v>
      </c>
      <c r="J43" s="22">
        <v>3907</v>
      </c>
      <c r="K43" s="22">
        <v>900</v>
      </c>
      <c r="L43" s="23">
        <v>91.76</v>
      </c>
      <c r="M43" s="2">
        <v>78.64</v>
      </c>
      <c r="N43" s="137">
        <f t="shared" si="0"/>
        <v>85.701830863121188</v>
      </c>
      <c r="O43" s="9" t="s">
        <v>117</v>
      </c>
      <c r="P43" s="8">
        <v>92.38</v>
      </c>
      <c r="Q43" s="8">
        <v>87.72</v>
      </c>
      <c r="R43" s="137">
        <f t="shared" si="16"/>
        <v>94.955618099155672</v>
      </c>
      <c r="S43" s="9" t="s">
        <v>42</v>
      </c>
      <c r="T43" s="68">
        <v>9.1</v>
      </c>
      <c r="U43" s="9" t="s">
        <v>42</v>
      </c>
      <c r="V43" s="68">
        <v>8.6</v>
      </c>
      <c r="W43" s="12" t="s">
        <v>42</v>
      </c>
      <c r="X43" s="81">
        <v>7.8</v>
      </c>
      <c r="Y43" s="47"/>
    </row>
    <row r="44" spans="1:25" ht="15.6">
      <c r="A44" s="24" t="s">
        <v>4</v>
      </c>
      <c r="B44" s="25">
        <f>AVERAGE(B38:B43)</f>
        <v>2.458333333333333</v>
      </c>
      <c r="C44" s="25">
        <f>AVERAGE(C38:C43)</f>
        <v>1.8533333333333333</v>
      </c>
      <c r="D44" s="26">
        <f t="shared" si="5"/>
        <v>75.389830508474589</v>
      </c>
      <c r="E44" s="25">
        <f>AVERAGE(E38:E43)</f>
        <v>7.1499999999999995</v>
      </c>
      <c r="F44" s="27"/>
      <c r="G44" s="7" t="s">
        <v>160</v>
      </c>
      <c r="H44" s="22" t="s">
        <v>123</v>
      </c>
      <c r="I44" s="22">
        <v>1</v>
      </c>
      <c r="J44" s="22">
        <v>3908</v>
      </c>
      <c r="K44" s="22">
        <v>600</v>
      </c>
      <c r="L44" s="23"/>
      <c r="M44" s="2"/>
      <c r="N44" s="137">
        <f t="shared" si="0"/>
        <v>0</v>
      </c>
      <c r="O44" s="28" t="s">
        <v>4</v>
      </c>
      <c r="P44" s="25">
        <f t="shared" ref="P44" si="17">AVERAGE(P38:P43)</f>
        <v>92.44</v>
      </c>
      <c r="Q44" s="25">
        <f t="shared" ref="Q44" si="18">AVERAGE(Q38:Q43)</f>
        <v>86.91</v>
      </c>
      <c r="R44" s="137">
        <f t="shared" ref="R44" si="19">IF(P44&gt;0,Q44/P44*100,0)</f>
        <v>94.017741237559491</v>
      </c>
      <c r="S44" s="9" t="s">
        <v>20</v>
      </c>
      <c r="T44" s="68">
        <v>8.6</v>
      </c>
      <c r="U44" s="9" t="s">
        <v>20</v>
      </c>
      <c r="V44" s="68">
        <v>8.6</v>
      </c>
      <c r="W44" s="12" t="s">
        <v>20</v>
      </c>
      <c r="X44" s="81">
        <v>7.9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161</v>
      </c>
      <c r="H45" s="22" t="s">
        <v>123</v>
      </c>
      <c r="I45" s="22">
        <v>4</v>
      </c>
      <c r="J45" s="22">
        <v>3909</v>
      </c>
      <c r="K45" s="22">
        <v>900</v>
      </c>
      <c r="L45" s="23">
        <v>92</v>
      </c>
      <c r="M45" s="2">
        <v>78.599999999999994</v>
      </c>
      <c r="N45" s="137">
        <f t="shared" si="0"/>
        <v>85.434782608695642</v>
      </c>
      <c r="O45" s="9"/>
      <c r="P45" s="83"/>
      <c r="Q45" s="83"/>
      <c r="R45" s="9"/>
      <c r="S45" s="9" t="s">
        <v>21</v>
      </c>
      <c r="T45" s="68">
        <v>8.9</v>
      </c>
      <c r="U45" s="9" t="s">
        <v>21</v>
      </c>
      <c r="V45" s="68">
        <v>8.6</v>
      </c>
      <c r="W45" s="9" t="s">
        <v>21</v>
      </c>
      <c r="X45" s="81">
        <v>7.9</v>
      </c>
      <c r="Y45" s="47"/>
    </row>
    <row r="46" spans="1:25" ht="13.8">
      <c r="A46" s="73" t="s">
        <v>46</v>
      </c>
      <c r="B46" s="2">
        <v>12.47</v>
      </c>
      <c r="C46" s="2">
        <v>11.07</v>
      </c>
      <c r="D46" s="26">
        <f t="shared" si="5"/>
        <v>88.773055332798705</v>
      </c>
      <c r="E46" s="2">
        <v>6.9</v>
      </c>
      <c r="F46" s="97"/>
      <c r="G46" s="7" t="s">
        <v>162</v>
      </c>
      <c r="H46" s="22" t="s">
        <v>123</v>
      </c>
      <c r="I46" s="22">
        <v>3</v>
      </c>
      <c r="J46" s="22">
        <v>3910</v>
      </c>
      <c r="K46" s="22">
        <v>900</v>
      </c>
      <c r="L46" s="23">
        <v>92.38</v>
      </c>
      <c r="M46" s="2">
        <v>78.680000000000007</v>
      </c>
      <c r="N46" s="137">
        <f t="shared" si="0"/>
        <v>85.169950205672237</v>
      </c>
      <c r="O46" s="163" t="s">
        <v>70</v>
      </c>
      <c r="P46" s="164"/>
      <c r="Q46" s="164"/>
      <c r="R46" s="165"/>
      <c r="S46" s="9" t="s">
        <v>57</v>
      </c>
      <c r="T46" s="68">
        <v>9</v>
      </c>
      <c r="U46" s="9" t="s">
        <v>57</v>
      </c>
      <c r="V46" s="68">
        <v>8.6999999999999993</v>
      </c>
      <c r="W46" s="9" t="s">
        <v>57</v>
      </c>
      <c r="X46" s="81">
        <v>7.9</v>
      </c>
      <c r="Y46" s="47"/>
    </row>
    <row r="47" spans="1:25" ht="13.8">
      <c r="A47" s="73" t="s">
        <v>47</v>
      </c>
      <c r="B47" s="2">
        <v>12.91</v>
      </c>
      <c r="C47" s="2">
        <v>11.5</v>
      </c>
      <c r="D47" s="26">
        <f t="shared" si="5"/>
        <v>89.078233927188222</v>
      </c>
      <c r="E47" s="2">
        <v>7</v>
      </c>
      <c r="F47" s="97"/>
      <c r="G47" s="7" t="s">
        <v>163</v>
      </c>
      <c r="H47" s="22" t="s">
        <v>123</v>
      </c>
      <c r="I47" s="22">
        <v>6</v>
      </c>
      <c r="J47" s="22">
        <v>3911</v>
      </c>
      <c r="K47" s="22">
        <v>1100</v>
      </c>
      <c r="L47" s="23">
        <v>91.1</v>
      </c>
      <c r="M47" s="2">
        <v>78.16</v>
      </c>
      <c r="N47" s="137">
        <f t="shared" si="0"/>
        <v>85.795828759604831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8.8000000000000007</v>
      </c>
      <c r="U47" s="9" t="s">
        <v>22</v>
      </c>
      <c r="V47" s="68">
        <v>8.6999999999999993</v>
      </c>
      <c r="W47" s="9" t="s">
        <v>22</v>
      </c>
      <c r="X47" s="81">
        <v>7.9</v>
      </c>
      <c r="Y47" s="47"/>
    </row>
    <row r="48" spans="1:25" ht="13.8">
      <c r="A48" s="73" t="s">
        <v>48</v>
      </c>
      <c r="B48" s="2">
        <v>13.03</v>
      </c>
      <c r="C48" s="2">
        <v>11.61</v>
      </c>
      <c r="D48" s="26">
        <f t="shared" si="5"/>
        <v>89.102072141212588</v>
      </c>
      <c r="E48" s="2">
        <v>6.9</v>
      </c>
      <c r="F48" s="97"/>
      <c r="G48" s="7" t="s">
        <v>164</v>
      </c>
      <c r="H48" s="22" t="s">
        <v>123</v>
      </c>
      <c r="I48" s="22">
        <v>8</v>
      </c>
      <c r="J48" s="22">
        <v>3912</v>
      </c>
      <c r="K48" s="22">
        <v>2800</v>
      </c>
      <c r="L48" s="23">
        <v>91.82</v>
      </c>
      <c r="M48" s="2">
        <v>79.040000000000006</v>
      </c>
      <c r="N48" s="137">
        <f t="shared" si="0"/>
        <v>86.081463733391431</v>
      </c>
      <c r="O48" s="9" t="s">
        <v>114</v>
      </c>
      <c r="P48" s="8">
        <v>91.54</v>
      </c>
      <c r="Q48" s="8">
        <v>77.599999999999994</v>
      </c>
      <c r="R48" s="137">
        <f t="shared" ref="R48:R51" si="20">IF(P48&gt;0,Q48/P48*100,0)</f>
        <v>84.771684509504027</v>
      </c>
      <c r="S48" s="99" t="s">
        <v>23</v>
      </c>
      <c r="T48" s="68">
        <v>8.9</v>
      </c>
      <c r="U48" s="9" t="s">
        <v>23</v>
      </c>
      <c r="V48" s="68">
        <v>8.6</v>
      </c>
      <c r="W48" s="9" t="s">
        <v>23</v>
      </c>
      <c r="X48" s="81">
        <v>8</v>
      </c>
      <c r="Y48" s="47"/>
    </row>
    <row r="49" spans="1:25" ht="15">
      <c r="A49" s="73" t="s">
        <v>49</v>
      </c>
      <c r="B49" s="2">
        <v>12.68</v>
      </c>
      <c r="C49" s="2">
        <v>11.28</v>
      </c>
      <c r="D49" s="26">
        <f t="shared" si="5"/>
        <v>88.958990536277611</v>
      </c>
      <c r="E49" s="2">
        <v>7.1</v>
      </c>
      <c r="F49" s="97"/>
      <c r="G49" s="7" t="s">
        <v>165</v>
      </c>
      <c r="H49" s="22" t="s">
        <v>123</v>
      </c>
      <c r="I49" s="22">
        <v>2</v>
      </c>
      <c r="J49" s="22">
        <v>3913</v>
      </c>
      <c r="K49" s="85">
        <v>900</v>
      </c>
      <c r="L49" s="86">
        <v>92.28</v>
      </c>
      <c r="M49" s="2">
        <v>78.52</v>
      </c>
      <c r="N49" s="137">
        <f t="shared" si="0"/>
        <v>85.088859991330722</v>
      </c>
      <c r="O49" s="119" t="s">
        <v>115</v>
      </c>
      <c r="P49" s="8">
        <v>90.48</v>
      </c>
      <c r="Q49" s="8">
        <v>78.16</v>
      </c>
      <c r="R49" s="137">
        <f t="shared" si="20"/>
        <v>86.383731211317411</v>
      </c>
      <c r="S49" s="99" t="s">
        <v>27</v>
      </c>
      <c r="T49" s="68">
        <v>8.8000000000000007</v>
      </c>
      <c r="U49" s="9" t="s">
        <v>27</v>
      </c>
      <c r="V49" s="68">
        <v>8.6</v>
      </c>
      <c r="W49" s="9" t="s">
        <v>27</v>
      </c>
      <c r="X49" s="81">
        <v>7.9</v>
      </c>
      <c r="Y49" s="47"/>
    </row>
    <row r="50" spans="1:25" ht="13.8">
      <c r="A50" s="73" t="s">
        <v>50</v>
      </c>
      <c r="B50" s="2">
        <v>12.36</v>
      </c>
      <c r="C50" s="2">
        <v>10.99</v>
      </c>
      <c r="D50" s="26">
        <f t="shared" si="5"/>
        <v>88.91585760517799</v>
      </c>
      <c r="E50" s="2">
        <v>7</v>
      </c>
      <c r="F50" s="97"/>
      <c r="G50" s="7" t="s">
        <v>166</v>
      </c>
      <c r="H50" s="87" t="s">
        <v>123</v>
      </c>
      <c r="I50" s="87">
        <v>4</v>
      </c>
      <c r="J50" s="87">
        <v>3914</v>
      </c>
      <c r="K50" s="87">
        <v>900</v>
      </c>
      <c r="L50" s="87">
        <v>91.28</v>
      </c>
      <c r="M50" s="2">
        <v>78.8</v>
      </c>
      <c r="N50" s="137">
        <f t="shared" si="0"/>
        <v>86.32778264680104</v>
      </c>
      <c r="O50" s="9" t="s">
        <v>116</v>
      </c>
      <c r="P50" s="8">
        <v>91.62</v>
      </c>
      <c r="Q50" s="8">
        <v>78.48</v>
      </c>
      <c r="R50" s="137">
        <f t="shared" si="20"/>
        <v>85.658153241650297</v>
      </c>
      <c r="S50" s="9" t="s">
        <v>28</v>
      </c>
      <c r="T50" s="68">
        <v>9.1</v>
      </c>
      <c r="U50" s="9" t="s">
        <v>28</v>
      </c>
      <c r="V50" s="68">
        <v>8.6</v>
      </c>
      <c r="W50" s="9" t="s">
        <v>28</v>
      </c>
      <c r="X50" s="81">
        <v>7.9</v>
      </c>
      <c r="Y50" s="47"/>
    </row>
    <row r="51" spans="1:25" ht="13.8">
      <c r="A51" s="73" t="s">
        <v>51</v>
      </c>
      <c r="B51" s="2">
        <v>12.3</v>
      </c>
      <c r="C51" s="2">
        <v>11.04</v>
      </c>
      <c r="D51" s="26">
        <f t="shared" si="5"/>
        <v>89.756097560975604</v>
      </c>
      <c r="E51" s="2">
        <v>7</v>
      </c>
      <c r="F51" s="97"/>
      <c r="G51" s="7" t="s">
        <v>167</v>
      </c>
      <c r="H51" s="22" t="s">
        <v>123</v>
      </c>
      <c r="I51" s="22">
        <v>3</v>
      </c>
      <c r="J51" s="22">
        <v>3915</v>
      </c>
      <c r="K51" s="22">
        <v>900</v>
      </c>
      <c r="L51" s="22">
        <v>91.66</v>
      </c>
      <c r="M51" s="2">
        <v>78.84</v>
      </c>
      <c r="N51" s="137">
        <f t="shared" si="0"/>
        <v>86.013528256600495</v>
      </c>
      <c r="O51" s="9" t="s">
        <v>117</v>
      </c>
      <c r="P51" s="8">
        <v>91.52</v>
      </c>
      <c r="Q51" s="8">
        <v>79.2</v>
      </c>
      <c r="R51" s="137">
        <f t="shared" si="20"/>
        <v>86.538461538461547</v>
      </c>
      <c r="S51" s="9" t="s">
        <v>29</v>
      </c>
      <c r="T51" s="68">
        <v>8.4</v>
      </c>
      <c r="U51" s="9" t="s">
        <v>29</v>
      </c>
      <c r="V51" s="68">
        <v>8.6</v>
      </c>
      <c r="W51" s="9" t="s">
        <v>29</v>
      </c>
      <c r="X51" s="81">
        <v>7.9</v>
      </c>
      <c r="Y51" s="47"/>
    </row>
    <row r="52" spans="1:25" ht="15.6">
      <c r="A52" s="24" t="s">
        <v>4</v>
      </c>
      <c r="B52" s="25">
        <f>AVERAGE(B46:B51)</f>
        <v>12.625</v>
      </c>
      <c r="C52" s="25">
        <f>AVERAGE(C46:C51)</f>
        <v>11.248333333333335</v>
      </c>
      <c r="D52" s="26">
        <f t="shared" si="5"/>
        <v>89.095709570957098</v>
      </c>
      <c r="E52" s="25">
        <f>AVERAGE(E46:E51)</f>
        <v>6.9833333333333334</v>
      </c>
      <c r="F52" s="27"/>
      <c r="G52" s="7" t="s">
        <v>167</v>
      </c>
      <c r="H52" s="22" t="s">
        <v>123</v>
      </c>
      <c r="I52" s="22">
        <v>1</v>
      </c>
      <c r="J52" s="22">
        <v>3916</v>
      </c>
      <c r="K52" s="22">
        <v>600</v>
      </c>
      <c r="L52" s="23"/>
      <c r="M52" s="2"/>
      <c r="N52" s="137">
        <f t="shared" si="0"/>
        <v>0</v>
      </c>
      <c r="O52" s="28" t="s">
        <v>4</v>
      </c>
      <c r="P52" s="25">
        <f t="shared" ref="P52" si="21">AVERAGE(P46:P51)</f>
        <v>91.289999999999992</v>
      </c>
      <c r="Q52" s="25">
        <f t="shared" ref="Q52" si="22">AVERAGE(Q46:Q51)</f>
        <v>78.36</v>
      </c>
      <c r="R52" s="137">
        <f t="shared" ref="R52" si="23">IF(P52&gt;0,Q52/P52*100,0)</f>
        <v>85.836345711468951</v>
      </c>
      <c r="S52" s="9" t="s">
        <v>63</v>
      </c>
      <c r="T52" s="68">
        <v>9.5</v>
      </c>
      <c r="U52" s="9" t="s">
        <v>63</v>
      </c>
      <c r="V52" s="68">
        <v>7.7</v>
      </c>
      <c r="W52" s="9" t="s">
        <v>63</v>
      </c>
      <c r="X52" s="81">
        <v>8.1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169</v>
      </c>
      <c r="H53" s="22" t="s">
        <v>123</v>
      </c>
      <c r="I53" s="22">
        <v>6</v>
      </c>
      <c r="J53" s="22">
        <v>3917</v>
      </c>
      <c r="K53" s="22">
        <v>1100</v>
      </c>
      <c r="L53" s="23">
        <v>91.34</v>
      </c>
      <c r="M53" s="2">
        <v>78</v>
      </c>
      <c r="N53" s="137">
        <f t="shared" si="0"/>
        <v>85.395226625793725</v>
      </c>
      <c r="O53" s="166" t="s">
        <v>105</v>
      </c>
      <c r="P53" s="167"/>
      <c r="Q53" s="167"/>
      <c r="R53" s="168"/>
      <c r="S53" s="9" t="s">
        <v>31</v>
      </c>
      <c r="T53" s="68">
        <v>9.4</v>
      </c>
      <c r="U53" s="9" t="s">
        <v>31</v>
      </c>
      <c r="V53" s="68">
        <v>7.7</v>
      </c>
      <c r="W53" s="9" t="s">
        <v>31</v>
      </c>
      <c r="X53" s="81">
        <v>7.9</v>
      </c>
      <c r="Y53" s="47"/>
    </row>
    <row r="54" spans="1:25" ht="13.8">
      <c r="A54" s="73" t="s">
        <v>46</v>
      </c>
      <c r="B54" s="2">
        <v>64.31</v>
      </c>
      <c r="C54" s="2">
        <v>57.26</v>
      </c>
      <c r="D54" s="26">
        <f t="shared" si="5"/>
        <v>89.037474731768</v>
      </c>
      <c r="E54" s="2">
        <v>6.4</v>
      </c>
      <c r="F54" s="97"/>
      <c r="G54" s="7" t="s">
        <v>170</v>
      </c>
      <c r="H54" s="22" t="s">
        <v>123</v>
      </c>
      <c r="I54" s="22">
        <v>8</v>
      </c>
      <c r="J54" s="22">
        <v>3918</v>
      </c>
      <c r="K54" s="22">
        <v>2800</v>
      </c>
      <c r="L54" s="23">
        <v>91.14</v>
      </c>
      <c r="M54" s="2">
        <v>77.48</v>
      </c>
      <c r="N54" s="137">
        <f t="shared" si="0"/>
        <v>85.012069343866585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9.3000000000000007</v>
      </c>
      <c r="U54" s="9" t="s">
        <v>32</v>
      </c>
      <c r="V54" s="68">
        <v>8.8000000000000007</v>
      </c>
      <c r="W54" s="9" t="s">
        <v>32</v>
      </c>
      <c r="X54" s="81">
        <v>8</v>
      </c>
      <c r="Y54" s="100"/>
    </row>
    <row r="55" spans="1:25" ht="13.8">
      <c r="A55" s="73" t="s">
        <v>47</v>
      </c>
      <c r="B55" s="2">
        <v>64.42</v>
      </c>
      <c r="C55" s="2">
        <v>57.92</v>
      </c>
      <c r="D55" s="26">
        <f t="shared" si="5"/>
        <v>89.909965849115181</v>
      </c>
      <c r="E55" s="2">
        <v>6.3</v>
      </c>
      <c r="F55" s="97"/>
      <c r="G55" s="89">
        <v>0.95833333333333337</v>
      </c>
      <c r="H55" s="22" t="s">
        <v>123</v>
      </c>
      <c r="I55" s="22">
        <v>7</v>
      </c>
      <c r="J55" s="22">
        <v>3919</v>
      </c>
      <c r="K55" s="22">
        <v>1800</v>
      </c>
      <c r="L55" s="23">
        <v>90.68</v>
      </c>
      <c r="M55" s="2">
        <v>78.44</v>
      </c>
      <c r="N55" s="137">
        <f t="shared" si="0"/>
        <v>86.501985002205544</v>
      </c>
      <c r="O55" s="9" t="s">
        <v>114</v>
      </c>
      <c r="P55" s="2">
        <v>91.42</v>
      </c>
      <c r="Q55" s="2">
        <v>77.680000000000007</v>
      </c>
      <c r="R55" s="137">
        <f t="shared" ref="R55:R58" si="24">IF(P55&gt;0,Q55/P55*100,0)</f>
        <v>84.97046598118574</v>
      </c>
      <c r="S55" s="9" t="s">
        <v>33</v>
      </c>
      <c r="T55" s="68">
        <v>9.5</v>
      </c>
      <c r="U55" s="9" t="s">
        <v>33</v>
      </c>
      <c r="V55" s="68">
        <v>8.8000000000000007</v>
      </c>
      <c r="W55" s="9" t="s">
        <v>33</v>
      </c>
      <c r="X55" s="81">
        <v>8</v>
      </c>
      <c r="Y55" s="100"/>
    </row>
    <row r="56" spans="1:25" ht="13.8">
      <c r="A56" s="73" t="s">
        <v>48</v>
      </c>
      <c r="B56" s="2">
        <v>65.430000000000007</v>
      </c>
      <c r="C56" s="2">
        <v>58.44</v>
      </c>
      <c r="D56" s="26">
        <f t="shared" si="5"/>
        <v>89.316827143512128</v>
      </c>
      <c r="E56" s="2">
        <v>6.3</v>
      </c>
      <c r="F56" s="97"/>
      <c r="G56" s="89">
        <v>0.97569444444444453</v>
      </c>
      <c r="H56" s="22" t="s">
        <v>123</v>
      </c>
      <c r="I56" s="22">
        <v>2</v>
      </c>
      <c r="J56" s="22">
        <v>3920</v>
      </c>
      <c r="K56" s="22">
        <v>900</v>
      </c>
      <c r="L56" s="23">
        <v>91.68</v>
      </c>
      <c r="M56" s="2">
        <v>78.56</v>
      </c>
      <c r="N56" s="137">
        <f t="shared" si="0"/>
        <v>85.689354275741707</v>
      </c>
      <c r="O56" s="119" t="s">
        <v>115</v>
      </c>
      <c r="P56" s="2">
        <v>90.36</v>
      </c>
      <c r="Q56" s="2">
        <v>77.400000000000006</v>
      </c>
      <c r="R56" s="137">
        <f t="shared" si="24"/>
        <v>85.657370517928285</v>
      </c>
      <c r="S56" s="9" t="s">
        <v>34</v>
      </c>
      <c r="T56" s="68">
        <v>9.5</v>
      </c>
      <c r="U56" s="9" t="s">
        <v>34</v>
      </c>
      <c r="V56" s="68">
        <v>8.8000000000000007</v>
      </c>
      <c r="W56" s="9" t="s">
        <v>34</v>
      </c>
      <c r="X56" s="81">
        <v>7.9</v>
      </c>
      <c r="Y56" s="47"/>
    </row>
    <row r="57" spans="1:25" ht="15.6">
      <c r="A57" s="73" t="s">
        <v>49</v>
      </c>
      <c r="B57" s="2">
        <v>66.430000000000007</v>
      </c>
      <c r="C57" s="2">
        <v>59.1</v>
      </c>
      <c r="D57" s="26">
        <f t="shared" si="5"/>
        <v>88.965828691856089</v>
      </c>
      <c r="E57" s="2">
        <v>6.3</v>
      </c>
      <c r="F57" s="98"/>
      <c r="G57" s="89">
        <v>1.3888888888888888E-2</v>
      </c>
      <c r="H57" s="22" t="s">
        <v>123</v>
      </c>
      <c r="I57" s="22">
        <v>4</v>
      </c>
      <c r="J57" s="22">
        <v>3921</v>
      </c>
      <c r="K57" s="22">
        <v>900</v>
      </c>
      <c r="L57" s="23">
        <v>91.52</v>
      </c>
      <c r="M57" s="2">
        <v>78.84</v>
      </c>
      <c r="N57" s="137">
        <f t="shared" si="0"/>
        <v>86.145104895104907</v>
      </c>
      <c r="O57" s="9" t="s">
        <v>116</v>
      </c>
      <c r="P57" s="2">
        <v>92.4</v>
      </c>
      <c r="Q57" s="2">
        <v>77.599999999999994</v>
      </c>
      <c r="R57" s="137">
        <f t="shared" si="24"/>
        <v>83.982683982683966</v>
      </c>
      <c r="S57" s="124" t="s">
        <v>4</v>
      </c>
      <c r="T57" s="25">
        <f>AVERAGE(T33:T56)</f>
        <v>9.1041666666666679</v>
      </c>
      <c r="U57" s="28" t="s">
        <v>4</v>
      </c>
      <c r="V57" s="25">
        <f>AVERAGE(V33:V56)</f>
        <v>8.5999999999999979</v>
      </c>
      <c r="W57" s="28" t="s">
        <v>4</v>
      </c>
      <c r="X57" s="25">
        <f>AVERAGE(X33:X56)</f>
        <v>7.9125000000000014</v>
      </c>
      <c r="Y57" s="47"/>
    </row>
    <row r="58" spans="1:25" ht="13.8">
      <c r="A58" s="73" t="s">
        <v>50</v>
      </c>
      <c r="B58" s="2">
        <v>65.510000000000005</v>
      </c>
      <c r="C58" s="2">
        <v>58.6</v>
      </c>
      <c r="D58" s="26">
        <f t="shared" si="5"/>
        <v>89.451992062280567</v>
      </c>
      <c r="E58" s="2">
        <v>6.3</v>
      </c>
      <c r="F58" s="97"/>
      <c r="G58" s="89">
        <v>2.4305555555555556E-2</v>
      </c>
      <c r="H58" s="22" t="s">
        <v>123</v>
      </c>
      <c r="I58" s="22">
        <v>6</v>
      </c>
      <c r="J58" s="22">
        <v>3922</v>
      </c>
      <c r="K58" s="22">
        <v>1100</v>
      </c>
      <c r="L58" s="23">
        <v>91.14</v>
      </c>
      <c r="M58" s="2">
        <v>78.239999999999995</v>
      </c>
      <c r="N58" s="137">
        <f t="shared" si="0"/>
        <v>85.845951283739296</v>
      </c>
      <c r="O58" s="9" t="s">
        <v>117</v>
      </c>
      <c r="P58" s="2">
        <v>92.24</v>
      </c>
      <c r="Q58" s="2">
        <v>79.56</v>
      </c>
      <c r="R58" s="137">
        <f t="shared" si="24"/>
        <v>86.253252385082405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65.34</v>
      </c>
      <c r="C59" s="2">
        <v>58.36</v>
      </c>
      <c r="D59" s="26">
        <f t="shared" si="5"/>
        <v>89.317416590143864</v>
      </c>
      <c r="E59" s="2">
        <v>6.4</v>
      </c>
      <c r="F59" s="97"/>
      <c r="G59" s="89">
        <v>3.125E-2</v>
      </c>
      <c r="H59" s="22" t="s">
        <v>123</v>
      </c>
      <c r="I59" s="22">
        <v>3</v>
      </c>
      <c r="J59" s="22">
        <v>3923</v>
      </c>
      <c r="K59" s="22">
        <v>900</v>
      </c>
      <c r="L59" s="23">
        <v>91.32</v>
      </c>
      <c r="M59" s="2">
        <v>77.680000000000007</v>
      </c>
      <c r="N59" s="137">
        <f t="shared" si="0"/>
        <v>85.063512921594409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65.240000000000009</v>
      </c>
      <c r="C60" s="25">
        <f>AVERAGE(C54:C59)</f>
        <v>58.28</v>
      </c>
      <c r="D60" s="26">
        <f t="shared" si="5"/>
        <v>89.33169834457388</v>
      </c>
      <c r="E60" s="25">
        <f>AVERAGE(E54:E59)</f>
        <v>6.333333333333333</v>
      </c>
      <c r="F60" s="27"/>
      <c r="G60" s="89">
        <v>3.125E-2</v>
      </c>
      <c r="H60" s="22" t="s">
        <v>123</v>
      </c>
      <c r="I60" s="22">
        <v>8</v>
      </c>
      <c r="J60" s="22">
        <v>3924</v>
      </c>
      <c r="K60" s="22">
        <v>2800</v>
      </c>
      <c r="L60" s="23">
        <v>90.7</v>
      </c>
      <c r="M60" s="2">
        <v>79.72</v>
      </c>
      <c r="N60" s="137">
        <f t="shared" si="0"/>
        <v>87.894156560088206</v>
      </c>
      <c r="O60" s="28" t="s">
        <v>4</v>
      </c>
      <c r="P60" s="25">
        <f t="shared" ref="P60" si="25">AVERAGE(P54:P59)</f>
        <v>91.605000000000004</v>
      </c>
      <c r="Q60" s="25">
        <f t="shared" ref="Q60" si="26">AVERAGE(Q54:Q59)</f>
        <v>78.06</v>
      </c>
      <c r="R60" s="137">
        <f>IF(P60&gt;0,Q60/P60*100,0)</f>
        <v>85.213689209104302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172</v>
      </c>
      <c r="H61" s="22" t="s">
        <v>123</v>
      </c>
      <c r="I61" s="22">
        <v>7</v>
      </c>
      <c r="J61" s="22">
        <v>3925</v>
      </c>
      <c r="K61" s="22">
        <v>1800</v>
      </c>
      <c r="L61" s="23">
        <v>91.4</v>
      </c>
      <c r="M61" s="2">
        <v>78.680000000000007</v>
      </c>
      <c r="N61" s="137">
        <f t="shared" si="0"/>
        <v>86.083150984682703</v>
      </c>
      <c r="O61" s="172" t="s">
        <v>68</v>
      </c>
      <c r="P61" s="172"/>
      <c r="Q61" s="172"/>
      <c r="R61" s="172"/>
      <c r="S61" s="41"/>
      <c r="T61" s="60">
        <v>1</v>
      </c>
      <c r="U61" s="125">
        <v>1017</v>
      </c>
      <c r="V61" s="108"/>
      <c r="W61" s="60">
        <v>1</v>
      </c>
      <c r="X61" s="62">
        <v>1110</v>
      </c>
      <c r="Y61" s="47"/>
    </row>
    <row r="62" spans="1:25" ht="15">
      <c r="A62" s="73" t="s">
        <v>46</v>
      </c>
      <c r="B62" s="2">
        <v>12.04</v>
      </c>
      <c r="C62" s="2">
        <v>10.52</v>
      </c>
      <c r="D62" s="26">
        <f t="shared" si="5"/>
        <v>87.375415282392026</v>
      </c>
      <c r="E62" s="2">
        <v>6.8</v>
      </c>
      <c r="F62" s="2"/>
      <c r="G62" s="89" t="s">
        <v>173</v>
      </c>
      <c r="H62" s="22" t="s">
        <v>123</v>
      </c>
      <c r="I62" s="22">
        <v>2</v>
      </c>
      <c r="J62" s="22">
        <v>3926</v>
      </c>
      <c r="K62" s="85">
        <v>900</v>
      </c>
      <c r="L62" s="86">
        <v>90.28</v>
      </c>
      <c r="M62" s="2">
        <v>77.8</v>
      </c>
      <c r="N62" s="137">
        <f t="shared" si="0"/>
        <v>86.17634027470092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1094</v>
      </c>
      <c r="V62" s="108"/>
      <c r="W62" s="60">
        <v>2</v>
      </c>
      <c r="X62" s="62">
        <v>889</v>
      </c>
      <c r="Y62" s="47"/>
    </row>
    <row r="63" spans="1:25" ht="15">
      <c r="A63" s="73" t="s">
        <v>47</v>
      </c>
      <c r="B63" s="2">
        <v>11.98</v>
      </c>
      <c r="C63" s="2">
        <v>10.37</v>
      </c>
      <c r="D63" s="26">
        <f t="shared" si="5"/>
        <v>86.5609348914858</v>
      </c>
      <c r="E63" s="2">
        <v>6.8</v>
      </c>
      <c r="F63" s="2"/>
      <c r="G63" s="89" t="s">
        <v>174</v>
      </c>
      <c r="H63" s="22" t="s">
        <v>123</v>
      </c>
      <c r="I63" s="22">
        <v>4</v>
      </c>
      <c r="J63" s="22">
        <v>3927</v>
      </c>
      <c r="K63" s="22">
        <v>900</v>
      </c>
      <c r="L63" s="22">
        <v>91.8</v>
      </c>
      <c r="M63" s="2">
        <v>78.52</v>
      </c>
      <c r="N63" s="137">
        <f t="shared" si="0"/>
        <v>85.533769063180827</v>
      </c>
      <c r="O63" s="54" t="s">
        <v>9</v>
      </c>
      <c r="P63" s="8"/>
      <c r="Q63" s="8"/>
      <c r="R63" s="8"/>
      <c r="S63" s="41"/>
      <c r="T63" s="69">
        <v>3</v>
      </c>
      <c r="U63" s="125">
        <v>1068</v>
      </c>
      <c r="V63" s="108"/>
      <c r="W63" s="69">
        <v>3</v>
      </c>
      <c r="X63" s="62">
        <v>1022</v>
      </c>
      <c r="Y63" s="47"/>
    </row>
    <row r="64" spans="1:25" ht="15">
      <c r="A64" s="73" t="s">
        <v>48</v>
      </c>
      <c r="B64" s="2">
        <v>11.83</v>
      </c>
      <c r="C64" s="2">
        <v>10.27</v>
      </c>
      <c r="D64" s="26">
        <f t="shared" si="5"/>
        <v>86.813186813186803</v>
      </c>
      <c r="E64" s="2">
        <v>6.6</v>
      </c>
      <c r="F64" s="2"/>
      <c r="G64" s="89" t="s">
        <v>175</v>
      </c>
      <c r="H64" s="22" t="s">
        <v>123</v>
      </c>
      <c r="I64" s="22">
        <v>8</v>
      </c>
      <c r="J64" s="22">
        <v>3928</v>
      </c>
      <c r="K64" s="22">
        <v>2800</v>
      </c>
      <c r="L64" s="22">
        <v>90.5</v>
      </c>
      <c r="M64" s="2">
        <v>78.44</v>
      </c>
      <c r="N64" s="137">
        <f t="shared" si="0"/>
        <v>86.674033149171265</v>
      </c>
      <c r="O64" s="54" t="s">
        <v>14</v>
      </c>
      <c r="P64" s="8">
        <v>99.06</v>
      </c>
      <c r="Q64" s="8"/>
      <c r="R64" s="8"/>
      <c r="S64" s="41"/>
      <c r="T64" s="60">
        <v>4</v>
      </c>
      <c r="U64" s="125">
        <v>1204</v>
      </c>
      <c r="V64" s="108"/>
      <c r="W64" s="60">
        <v>4</v>
      </c>
      <c r="X64" s="62">
        <v>820</v>
      </c>
      <c r="Y64" s="47"/>
    </row>
    <row r="65" spans="1:30" ht="15">
      <c r="A65" s="73" t="s">
        <v>49</v>
      </c>
      <c r="B65" s="2">
        <v>11.6</v>
      </c>
      <c r="C65" s="2">
        <v>10.15</v>
      </c>
      <c r="D65" s="26">
        <f t="shared" si="5"/>
        <v>87.500000000000014</v>
      </c>
      <c r="E65" s="2">
        <v>6.8</v>
      </c>
      <c r="F65" s="2"/>
      <c r="G65" s="89" t="s">
        <v>175</v>
      </c>
      <c r="H65" s="22" t="s">
        <v>123</v>
      </c>
      <c r="I65" s="22">
        <v>6</v>
      </c>
      <c r="J65" s="22">
        <v>3929</v>
      </c>
      <c r="K65" s="22">
        <v>1200</v>
      </c>
      <c r="L65" s="23">
        <v>91.16</v>
      </c>
      <c r="M65" s="2">
        <v>77.12</v>
      </c>
      <c r="N65" s="137">
        <f t="shared" si="0"/>
        <v>84.598508117595443</v>
      </c>
      <c r="O65" s="54" t="s">
        <v>15</v>
      </c>
      <c r="P65" s="8">
        <v>99.09</v>
      </c>
      <c r="Q65" s="8"/>
      <c r="R65" s="8"/>
      <c r="S65" s="41"/>
      <c r="T65" s="60">
        <v>5</v>
      </c>
      <c r="U65" s="125">
        <v>1045</v>
      </c>
      <c r="V65" s="108"/>
      <c r="W65" s="60">
        <v>5</v>
      </c>
      <c r="X65" s="62">
        <v>1024</v>
      </c>
      <c r="Y65" s="47"/>
      <c r="AB65" s="143"/>
      <c r="AC65" s="143"/>
      <c r="AD65" s="143"/>
    </row>
    <row r="66" spans="1:30" ht="15">
      <c r="A66" s="73" t="s">
        <v>50</v>
      </c>
      <c r="B66" s="2">
        <v>11.1</v>
      </c>
      <c r="C66" s="2">
        <v>9.68</v>
      </c>
      <c r="D66" s="26">
        <f t="shared" si="5"/>
        <v>87.207207207207205</v>
      </c>
      <c r="E66" s="2">
        <v>6.9</v>
      </c>
      <c r="F66" s="120"/>
      <c r="G66" s="139" t="s">
        <v>176</v>
      </c>
      <c r="H66" s="139" t="s">
        <v>123</v>
      </c>
      <c r="I66" s="139">
        <v>3</v>
      </c>
      <c r="J66" s="139">
        <v>3930</v>
      </c>
      <c r="K66" s="139">
        <v>900</v>
      </c>
      <c r="L66" s="139">
        <v>91.68</v>
      </c>
      <c r="M66" s="2">
        <v>77.88</v>
      </c>
      <c r="N66" s="137">
        <f t="shared" si="0"/>
        <v>84.947643979057588</v>
      </c>
      <c r="O66" s="54" t="s">
        <v>62</v>
      </c>
      <c r="P66" s="8">
        <v>99.33</v>
      </c>
      <c r="Q66" s="8"/>
      <c r="R66" s="8"/>
      <c r="S66" s="41"/>
      <c r="T66" s="60">
        <v>6</v>
      </c>
      <c r="U66" s="125">
        <v>1022</v>
      </c>
      <c r="V66" s="108"/>
      <c r="W66" s="60">
        <v>6</v>
      </c>
      <c r="X66" s="62">
        <v>985</v>
      </c>
      <c r="Y66" s="47"/>
    </row>
    <row r="67" spans="1:30" ht="15">
      <c r="A67" s="73" t="s">
        <v>51</v>
      </c>
      <c r="B67" s="2">
        <v>11.14</v>
      </c>
      <c r="C67" s="2">
        <v>9.3699999999999992</v>
      </c>
      <c r="D67" s="26">
        <f t="shared" si="5"/>
        <v>84.111310592459603</v>
      </c>
      <c r="E67" s="2">
        <v>7</v>
      </c>
      <c r="F67" s="120"/>
      <c r="G67" s="140" t="s">
        <v>177</v>
      </c>
      <c r="H67" s="140" t="s">
        <v>123</v>
      </c>
      <c r="I67" s="140">
        <v>7</v>
      </c>
      <c r="J67" s="140">
        <v>3931</v>
      </c>
      <c r="K67" s="140">
        <v>1800</v>
      </c>
      <c r="L67" s="140">
        <v>91.86</v>
      </c>
      <c r="M67" s="2">
        <v>80.239999999999995</v>
      </c>
      <c r="N67" s="137">
        <f t="shared" si="0"/>
        <v>87.350315697800994</v>
      </c>
      <c r="O67" s="72" t="s">
        <v>13</v>
      </c>
      <c r="P67" s="8">
        <v>99.06</v>
      </c>
      <c r="Q67" s="8"/>
      <c r="R67" s="8"/>
      <c r="S67" s="41"/>
      <c r="T67" s="60">
        <v>7</v>
      </c>
      <c r="U67" s="125">
        <v>1564</v>
      </c>
      <c r="V67" s="108"/>
      <c r="W67" s="60">
        <v>7</v>
      </c>
      <c r="X67" s="62">
        <v>1510</v>
      </c>
      <c r="Y67" s="47"/>
    </row>
    <row r="68" spans="1:30" ht="15.6">
      <c r="A68" s="71" t="s">
        <v>4</v>
      </c>
      <c r="B68" s="25">
        <f>AVERAGE(B62:B67)</f>
        <v>11.615</v>
      </c>
      <c r="C68" s="25">
        <f>AVERAGE(C62:C67)</f>
        <v>10.06</v>
      </c>
      <c r="D68" s="26">
        <f t="shared" si="5"/>
        <v>86.612139474817056</v>
      </c>
      <c r="E68" s="25">
        <f>AVERAGE(E62:E67)</f>
        <v>6.8166666666666664</v>
      </c>
      <c r="F68" s="92"/>
      <c r="G68" s="145">
        <v>0.17708333333333334</v>
      </c>
      <c r="H68" s="141" t="s">
        <v>123</v>
      </c>
      <c r="I68" s="141">
        <v>2</v>
      </c>
      <c r="J68" s="141">
        <v>3932</v>
      </c>
      <c r="K68" s="141">
        <v>900</v>
      </c>
      <c r="L68" s="141">
        <v>90.9</v>
      </c>
      <c r="M68" s="2">
        <v>78.64</v>
      </c>
      <c r="N68" s="137">
        <f t="shared" si="0"/>
        <v>86.512651265126507</v>
      </c>
      <c r="O68" s="54" t="s">
        <v>16</v>
      </c>
      <c r="P68" s="8">
        <v>99.58</v>
      </c>
      <c r="Q68" s="8"/>
      <c r="R68" s="8"/>
      <c r="S68" s="41"/>
      <c r="T68" s="60">
        <v>8</v>
      </c>
      <c r="U68" s="125">
        <v>1530</v>
      </c>
      <c r="V68" s="108"/>
      <c r="W68" s="102">
        <v>8</v>
      </c>
      <c r="X68" s="62">
        <v>1495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>
        <v>0.19444444444444445</v>
      </c>
      <c r="H69" s="3" t="s">
        <v>123</v>
      </c>
      <c r="I69" s="3">
        <v>8</v>
      </c>
      <c r="J69" s="3">
        <v>3933</v>
      </c>
      <c r="K69" s="75">
        <v>2800</v>
      </c>
      <c r="L69" s="101">
        <v>90.78</v>
      </c>
      <c r="M69" s="2">
        <v>79.040000000000006</v>
      </c>
      <c r="N69" s="137">
        <f t="shared" si="0"/>
        <v>87.067636043181324</v>
      </c>
      <c r="O69" s="54" t="s">
        <v>61</v>
      </c>
      <c r="P69" s="8">
        <v>99.04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11.5</v>
      </c>
      <c r="C70" s="143">
        <v>10.119999999999999</v>
      </c>
      <c r="D70" s="26">
        <f t="shared" si="5"/>
        <v>87.999999999999986</v>
      </c>
      <c r="E70" s="143">
        <v>8.4</v>
      </c>
      <c r="F70" s="121"/>
      <c r="G70" s="7">
        <v>0.20486111111111113</v>
      </c>
      <c r="H70" s="3" t="s">
        <v>123</v>
      </c>
      <c r="I70" s="3">
        <v>6</v>
      </c>
      <c r="J70" s="3">
        <v>3934</v>
      </c>
      <c r="K70" s="75">
        <v>1200</v>
      </c>
      <c r="L70" s="101">
        <v>90.8</v>
      </c>
      <c r="M70" s="2">
        <v>78.84</v>
      </c>
      <c r="N70" s="137">
        <f t="shared" ref="N70:N75" si="27">IF(L70&gt;0,M70/L70*100,0)</f>
        <v>86.828193832599126</v>
      </c>
      <c r="O70" s="28" t="s">
        <v>4</v>
      </c>
      <c r="P70" s="25">
        <f t="shared" ref="P70" si="28">AVERAGE(P64:P69)</f>
        <v>99.193333333333328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11.39</v>
      </c>
      <c r="C71" s="143">
        <v>10.039999999999999</v>
      </c>
      <c r="D71" s="26">
        <f t="shared" si="5"/>
        <v>88.147497805092172</v>
      </c>
      <c r="E71" s="143">
        <v>8.5</v>
      </c>
      <c r="F71" s="120"/>
      <c r="G71" s="7">
        <v>0.20833333333333334</v>
      </c>
      <c r="H71" s="3" t="s">
        <v>123</v>
      </c>
      <c r="I71" s="3">
        <v>4</v>
      </c>
      <c r="J71" s="3">
        <v>3935</v>
      </c>
      <c r="K71" s="75">
        <v>900</v>
      </c>
      <c r="L71" s="101">
        <v>91.14</v>
      </c>
      <c r="M71" s="2">
        <v>79.319999999999993</v>
      </c>
      <c r="N71" s="137">
        <f t="shared" si="27"/>
        <v>87.030941408821576</v>
      </c>
      <c r="O71" s="149" t="s">
        <v>106</v>
      </c>
      <c r="P71" s="149"/>
      <c r="Q71" s="149"/>
      <c r="R71" s="14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11.47</v>
      </c>
      <c r="C72" s="143">
        <v>10.07</v>
      </c>
      <c r="D72" s="26">
        <f t="shared" si="5"/>
        <v>87.794245858761983</v>
      </c>
      <c r="E72" s="143">
        <v>8.1999999999999993</v>
      </c>
      <c r="F72" s="120"/>
      <c r="G72" s="7">
        <v>0.23611111111111113</v>
      </c>
      <c r="H72" s="3" t="s">
        <v>123</v>
      </c>
      <c r="I72" s="3">
        <v>3</v>
      </c>
      <c r="J72" s="3">
        <v>3936</v>
      </c>
      <c r="K72" s="75">
        <v>900</v>
      </c>
      <c r="L72" s="101">
        <v>91.42</v>
      </c>
      <c r="M72" s="2">
        <v>77.88</v>
      </c>
      <c r="N72" s="137">
        <f t="shared" si="27"/>
        <v>85.189236490921019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910</v>
      </c>
      <c r="V72" s="108"/>
      <c r="W72" s="60">
        <v>1</v>
      </c>
      <c r="X72" s="62">
        <v>1190</v>
      </c>
      <c r="Y72" s="47"/>
    </row>
    <row r="73" spans="1:30" ht="15">
      <c r="A73" s="73" t="s">
        <v>49</v>
      </c>
      <c r="B73" s="138">
        <v>11.36</v>
      </c>
      <c r="C73" s="143">
        <v>10.06</v>
      </c>
      <c r="D73" s="26">
        <f t="shared" si="5"/>
        <v>88.556338028169023</v>
      </c>
      <c r="E73" s="143">
        <v>8.1999999999999993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130</v>
      </c>
      <c r="P73" s="2">
        <v>87.2</v>
      </c>
      <c r="Q73" s="2">
        <v>64.680000000000007</v>
      </c>
      <c r="R73" s="137">
        <f t="shared" ref="R73:R78" si="31">IF(P73&gt;0,Q73/P73*100,0)</f>
        <v>74.174311926605512</v>
      </c>
      <c r="S73" s="138" t="e">
        <f>+T127:T1277</f>
        <v>#VALUE!</v>
      </c>
      <c r="T73" s="60">
        <v>2</v>
      </c>
      <c r="U73" s="125">
        <v>1056</v>
      </c>
      <c r="V73" s="108"/>
      <c r="W73" s="60">
        <v>2</v>
      </c>
      <c r="X73" s="62">
        <v>1109</v>
      </c>
      <c r="Y73" s="47"/>
    </row>
    <row r="74" spans="1:30" ht="15">
      <c r="A74" s="73" t="s">
        <v>50</v>
      </c>
      <c r="B74" s="138">
        <v>10.95</v>
      </c>
      <c r="C74" s="143">
        <v>9.64</v>
      </c>
      <c r="D74" s="26">
        <f t="shared" si="5"/>
        <v>88.036529680365305</v>
      </c>
      <c r="E74" s="143">
        <v>8.3000000000000007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143</v>
      </c>
      <c r="P74" s="2">
        <v>89.64</v>
      </c>
      <c r="Q74" s="2">
        <v>71.16</v>
      </c>
      <c r="R74" s="137">
        <f t="shared" si="31"/>
        <v>79.384203480589022</v>
      </c>
      <c r="S74" s="138" t="s">
        <v>144</v>
      </c>
      <c r="T74" s="69">
        <v>3</v>
      </c>
      <c r="U74" s="125">
        <v>1057</v>
      </c>
      <c r="V74" s="108"/>
      <c r="W74" s="69">
        <v>3</v>
      </c>
      <c r="X74" s="62">
        <v>1050</v>
      </c>
      <c r="Y74" s="47"/>
    </row>
    <row r="75" spans="1:30" ht="15">
      <c r="A75" s="73" t="s">
        <v>51</v>
      </c>
      <c r="B75" s="138">
        <v>10.85</v>
      </c>
      <c r="C75" s="143">
        <v>9.58</v>
      </c>
      <c r="D75" s="26">
        <f t="shared" si="5"/>
        <v>88.294930875576043</v>
      </c>
      <c r="E75" s="143">
        <v>8.4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147</v>
      </c>
      <c r="P75" s="2">
        <v>89.14</v>
      </c>
      <c r="Q75" s="2">
        <v>68.040000000000006</v>
      </c>
      <c r="R75" s="137">
        <f t="shared" si="31"/>
        <v>76.329369531074718</v>
      </c>
      <c r="S75" s="138" t="s">
        <v>144</v>
      </c>
      <c r="T75" s="60">
        <v>4</v>
      </c>
      <c r="U75" s="125">
        <v>950</v>
      </c>
      <c r="V75" s="108"/>
      <c r="W75" s="60">
        <v>4</v>
      </c>
      <c r="X75" s="62">
        <v>950</v>
      </c>
      <c r="Y75" s="47"/>
    </row>
    <row r="76" spans="1:30" ht="15.6">
      <c r="A76" s="28" t="s">
        <v>4</v>
      </c>
      <c r="B76" s="25">
        <f>AVERAGE(B70:B75)</f>
        <v>11.253333333333332</v>
      </c>
      <c r="C76" s="25">
        <f>AVERAGE(C70:C75)</f>
        <v>9.918333333333333</v>
      </c>
      <c r="D76" s="26">
        <f t="shared" si="5"/>
        <v>88.136848341232238</v>
      </c>
      <c r="E76" s="25">
        <f>AVERAGE(E70:E75)</f>
        <v>8.3333333333333321</v>
      </c>
      <c r="F76" s="92"/>
      <c r="G76" s="136" t="s">
        <v>4</v>
      </c>
      <c r="H76" s="25"/>
      <c r="I76" s="25"/>
      <c r="J76" s="25"/>
      <c r="K76" s="25">
        <f>SUM(K6:K75)</f>
        <v>92300</v>
      </c>
      <c r="L76" s="25">
        <f>AVERAGE(L6:L75)</f>
        <v>91.36812500000002</v>
      </c>
      <c r="M76" s="25">
        <f>AVERAGE(M6:M75)</f>
        <v>78.456249999999997</v>
      </c>
      <c r="N76" s="137">
        <f>IF(L76&gt;0,M76/L76*100,0)</f>
        <v>85.868293784074027</v>
      </c>
      <c r="O76" s="1" t="s">
        <v>152</v>
      </c>
      <c r="P76" s="2">
        <v>88.2</v>
      </c>
      <c r="Q76" s="2">
        <v>64.760000000000005</v>
      </c>
      <c r="R76" s="137">
        <f t="shared" si="31"/>
        <v>73.424036281179141</v>
      </c>
      <c r="S76" s="138" t="s">
        <v>131</v>
      </c>
      <c r="T76" s="60">
        <v>5</v>
      </c>
      <c r="U76" s="125">
        <v>975</v>
      </c>
      <c r="V76" s="108"/>
      <c r="W76" s="60">
        <v>5</v>
      </c>
      <c r="X76" s="62">
        <v>1048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50" t="s">
        <v>107</v>
      </c>
      <c r="H77" s="151"/>
      <c r="I77" s="151"/>
      <c r="J77" s="151"/>
      <c r="K77" s="151"/>
      <c r="L77" s="151"/>
      <c r="M77" s="151"/>
      <c r="N77" s="152"/>
      <c r="O77" s="1" t="s">
        <v>168</v>
      </c>
      <c r="P77" s="2">
        <v>88.74</v>
      </c>
      <c r="Q77" s="2">
        <v>65.680000000000007</v>
      </c>
      <c r="R77" s="137">
        <f t="shared" si="31"/>
        <v>74.013973405454152</v>
      </c>
      <c r="S77" s="138" t="s">
        <v>131</v>
      </c>
      <c r="T77" s="60">
        <v>6</v>
      </c>
      <c r="U77" s="125">
        <v>1098</v>
      </c>
      <c r="V77" s="108"/>
      <c r="W77" s="60">
        <v>6</v>
      </c>
      <c r="X77" s="62">
        <v>969</v>
      </c>
      <c r="Y77" s="47"/>
    </row>
    <row r="78" spans="1:30" ht="15">
      <c r="A78" s="73" t="s">
        <v>46</v>
      </c>
      <c r="B78" s="2">
        <v>11.64</v>
      </c>
      <c r="C78" s="2">
        <v>10.199999999999999</v>
      </c>
      <c r="D78" s="26">
        <f t="shared" si="5"/>
        <v>87.62886597938143</v>
      </c>
      <c r="E78" s="2">
        <v>8.5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178</v>
      </c>
      <c r="P78" s="2">
        <v>89.02</v>
      </c>
      <c r="Q78" s="2">
        <v>65.84</v>
      </c>
      <c r="R78" s="137">
        <f t="shared" si="31"/>
        <v>73.960907661199741</v>
      </c>
      <c r="S78" s="138" t="s">
        <v>131</v>
      </c>
      <c r="T78" s="60">
        <v>7</v>
      </c>
      <c r="U78" s="125">
        <v>1530</v>
      </c>
      <c r="V78" s="108"/>
      <c r="W78" s="60">
        <v>7</v>
      </c>
      <c r="X78" s="62">
        <v>1509</v>
      </c>
      <c r="Y78" s="47"/>
    </row>
    <row r="79" spans="1:30" ht="15.6">
      <c r="A79" s="73" t="s">
        <v>47</v>
      </c>
      <c r="B79" s="2">
        <v>11.62</v>
      </c>
      <c r="C79" s="2">
        <v>10.31</v>
      </c>
      <c r="D79" s="26">
        <f t="shared" ref="D79:D84" si="32">IF(B79&gt;0,C79/B79*100,0)</f>
        <v>88.726333907056812</v>
      </c>
      <c r="E79" s="2">
        <v>8.5</v>
      </c>
      <c r="F79" s="120"/>
      <c r="G79" s="7">
        <v>0.25</v>
      </c>
      <c r="H79" s="3" t="s">
        <v>119</v>
      </c>
      <c r="I79" s="3"/>
      <c r="J79" s="3"/>
      <c r="K79" s="75"/>
      <c r="L79" s="101">
        <v>94.24</v>
      </c>
      <c r="M79" s="101">
        <v>67.36</v>
      </c>
      <c r="N79" s="137">
        <f t="shared" ref="N79:N84" si="33">IF(L79&gt;0,M79/L79*100,0)</f>
        <v>71.47707979626486</v>
      </c>
      <c r="O79" s="28" t="s">
        <v>4</v>
      </c>
      <c r="P79" s="25">
        <f t="shared" ref="P79" si="34">AVERAGE(P73:P78)</f>
        <v>88.65666666666668</v>
      </c>
      <c r="Q79" s="25">
        <f t="shared" ref="Q79" si="35">AVERAGE(Q73:Q78)</f>
        <v>66.693333333333328</v>
      </c>
      <c r="R79" s="137">
        <f t="shared" ref="R79" si="36">IF(P79&gt;0,Q79/P79*100,0)</f>
        <v>75.226529307816662</v>
      </c>
      <c r="S79" s="108"/>
      <c r="T79" s="60">
        <v>8</v>
      </c>
      <c r="U79" s="125">
        <v>1527</v>
      </c>
      <c r="V79" s="108"/>
      <c r="W79" s="60">
        <v>8</v>
      </c>
      <c r="X79" s="62">
        <v>1500</v>
      </c>
      <c r="Y79" s="47"/>
    </row>
    <row r="80" spans="1:30" ht="15" customHeight="1">
      <c r="A80" s="73" t="s">
        <v>48</v>
      </c>
      <c r="B80" s="2">
        <v>11.65</v>
      </c>
      <c r="C80" s="2">
        <v>10.25</v>
      </c>
      <c r="D80" s="26">
        <f t="shared" si="32"/>
        <v>87.982832618025753</v>
      </c>
      <c r="E80" s="2">
        <v>8.1999999999999993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93.8</v>
      </c>
      <c r="M80" s="101">
        <v>66.72</v>
      </c>
      <c r="N80" s="137">
        <f t="shared" si="33"/>
        <v>71.130063965884858</v>
      </c>
      <c r="O80" s="149" t="s">
        <v>69</v>
      </c>
      <c r="P80" s="149"/>
      <c r="Q80" s="149"/>
      <c r="R80" s="14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11.47</v>
      </c>
      <c r="C81" s="2">
        <v>10.08</v>
      </c>
      <c r="D81" s="26">
        <f t="shared" si="32"/>
        <v>87.88142981691368</v>
      </c>
      <c r="E81" s="2">
        <v>8.1999999999999993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94.32</v>
      </c>
      <c r="M81" s="101">
        <v>68.12</v>
      </c>
      <c r="N81" s="137">
        <f t="shared" si="33"/>
        <v>72.222222222222229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11.04</v>
      </c>
      <c r="C82" s="2">
        <v>9.7100000000000009</v>
      </c>
      <c r="D82" s="26">
        <f t="shared" si="32"/>
        <v>87.952898550724655</v>
      </c>
      <c r="E82" s="2">
        <v>8.3000000000000007</v>
      </c>
      <c r="F82" s="5"/>
      <c r="G82" s="7">
        <v>0.75</v>
      </c>
      <c r="H82" s="3" t="s">
        <v>119</v>
      </c>
      <c r="I82" s="138"/>
      <c r="J82" s="138"/>
      <c r="K82" s="138"/>
      <c r="L82" s="101">
        <v>94.72</v>
      </c>
      <c r="M82" s="101">
        <v>68.08</v>
      </c>
      <c r="N82" s="137">
        <f>IF(L82&gt;0,M82/L82*100,0)</f>
        <v>71.875</v>
      </c>
      <c r="O82" s="3" t="s">
        <v>136</v>
      </c>
      <c r="P82" s="2">
        <v>88.46</v>
      </c>
      <c r="Q82" s="2">
        <v>62.24</v>
      </c>
      <c r="R82" s="137">
        <f t="shared" ref="R82:R87" si="37">IF(P82&gt;0,Q82/P82*100,0)</f>
        <v>70.359484512774145</v>
      </c>
      <c r="S82" s="2" t="s">
        <v>137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11.1</v>
      </c>
      <c r="C83" s="2">
        <v>9.82</v>
      </c>
      <c r="D83" s="26">
        <f t="shared" si="32"/>
        <v>88.468468468468473</v>
      </c>
      <c r="E83" s="2">
        <v>8.4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94.4</v>
      </c>
      <c r="M83" s="101">
        <v>68</v>
      </c>
      <c r="N83" s="137">
        <f t="shared" si="33"/>
        <v>72.033898305084747</v>
      </c>
      <c r="O83" s="91" t="s">
        <v>140</v>
      </c>
      <c r="P83" s="2">
        <v>87.2</v>
      </c>
      <c r="Q83" s="2">
        <v>55.4</v>
      </c>
      <c r="R83" s="137">
        <f t="shared" si="37"/>
        <v>63.532110091743107</v>
      </c>
      <c r="S83" s="2" t="s">
        <v>137</v>
      </c>
      <c r="T83" s="60">
        <v>1</v>
      </c>
      <c r="U83" s="125">
        <v>899</v>
      </c>
      <c r="V83" s="108"/>
      <c r="W83" s="60">
        <v>1</v>
      </c>
      <c r="X83" s="62">
        <v>1154</v>
      </c>
      <c r="Y83" s="47"/>
    </row>
    <row r="84" spans="1:29" ht="15.6">
      <c r="A84" s="71" t="s">
        <v>4</v>
      </c>
      <c r="B84" s="25">
        <f>AVERAGE(B78:B83)</f>
        <v>11.42</v>
      </c>
      <c r="C84" s="25">
        <f>AVERAGE(C78:C83)</f>
        <v>10.061666666666666</v>
      </c>
      <c r="D84" s="26">
        <f t="shared" si="32"/>
        <v>88.105662580268529</v>
      </c>
      <c r="E84" s="25">
        <f>AVERAGE(E78:E83)</f>
        <v>8.35</v>
      </c>
      <c r="F84" s="70"/>
      <c r="G84" s="7" t="s">
        <v>122</v>
      </c>
      <c r="H84" s="3" t="s">
        <v>119</v>
      </c>
      <c r="I84" s="3"/>
      <c r="J84" s="3"/>
      <c r="K84" s="75"/>
      <c r="L84" s="101">
        <v>94.12</v>
      </c>
      <c r="M84" s="101">
        <v>67.16</v>
      </c>
      <c r="N84" s="137">
        <f t="shared" si="33"/>
        <v>71.355716107097308</v>
      </c>
      <c r="O84" s="1" t="s">
        <v>146</v>
      </c>
      <c r="P84" s="2">
        <v>88.4</v>
      </c>
      <c r="Q84" s="2">
        <v>50.96</v>
      </c>
      <c r="R84" s="137">
        <f t="shared" si="37"/>
        <v>57.647058823529406</v>
      </c>
      <c r="S84" s="5" t="s">
        <v>137</v>
      </c>
      <c r="T84" s="60">
        <v>2</v>
      </c>
      <c r="U84" s="125">
        <v>829</v>
      </c>
      <c r="V84" s="108"/>
      <c r="W84" s="60">
        <v>2</v>
      </c>
      <c r="X84" s="62">
        <v>1135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94.266666666666666</v>
      </c>
      <c r="M85" s="25">
        <f>AVERAGE(M79:M84)</f>
        <v>67.573333333333323</v>
      </c>
      <c r="N85" s="137">
        <f t="shared" ref="N85" si="38">IF(L85&gt;0,M85/L85*100,0)</f>
        <v>71.683168316831669</v>
      </c>
      <c r="O85" s="91" t="s">
        <v>171</v>
      </c>
      <c r="P85" s="2">
        <v>88.78</v>
      </c>
      <c r="Q85" s="2">
        <v>50.56</v>
      </c>
      <c r="R85" s="137">
        <f t="shared" si="37"/>
        <v>56.949763460238792</v>
      </c>
      <c r="S85" s="5" t="s">
        <v>137</v>
      </c>
      <c r="T85" s="69">
        <v>3</v>
      </c>
      <c r="U85" s="125">
        <v>996</v>
      </c>
      <c r="V85" s="108"/>
      <c r="W85" s="69">
        <v>3</v>
      </c>
      <c r="X85" s="62">
        <v>1060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50" t="s">
        <v>108</v>
      </c>
      <c r="H86" s="151"/>
      <c r="I86" s="151"/>
      <c r="J86" s="151"/>
      <c r="K86" s="151"/>
      <c r="L86" s="151"/>
      <c r="M86" s="151"/>
      <c r="N86" s="152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914</v>
      </c>
      <c r="V86" s="108"/>
      <c r="W86" s="60">
        <v>4</v>
      </c>
      <c r="X86" s="62">
        <v>1120</v>
      </c>
      <c r="Y86" s="47"/>
    </row>
    <row r="87" spans="1:29" ht="15">
      <c r="A87" s="73" t="s">
        <v>46</v>
      </c>
      <c r="B87" s="8"/>
      <c r="C87" s="8">
        <v>0.91</v>
      </c>
      <c r="D87" s="8"/>
      <c r="E87" s="8">
        <v>0.64</v>
      </c>
      <c r="F87" s="8">
        <v>0.68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1032</v>
      </c>
      <c r="V87" s="108"/>
      <c r="W87" s="60">
        <v>5</v>
      </c>
      <c r="X87" s="62">
        <v>1023</v>
      </c>
      <c r="Y87" s="47"/>
    </row>
    <row r="88" spans="1:29" ht="15.6">
      <c r="A88" s="73" t="s">
        <v>47</v>
      </c>
      <c r="B88" s="8"/>
      <c r="C88" s="8">
        <v>0.86</v>
      </c>
      <c r="D88" s="8"/>
      <c r="E88" s="8">
        <v>0.98</v>
      </c>
      <c r="F88" s="8">
        <v>0.85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88.210000000000008</v>
      </c>
      <c r="Q88" s="25">
        <f t="shared" ref="Q88" si="41">AVERAGE(Q82:Q87)</f>
        <v>54.79</v>
      </c>
      <c r="R88" s="137">
        <f t="shared" ref="R88" si="42">IF(P88&gt;0,Q88/P88*100,0)</f>
        <v>62.113139099875291</v>
      </c>
      <c r="S88" s="132"/>
      <c r="T88" s="60">
        <v>6</v>
      </c>
      <c r="U88" s="125">
        <v>998</v>
      </c>
      <c r="V88" s="108"/>
      <c r="W88" s="60">
        <v>6</v>
      </c>
      <c r="X88" s="62">
        <v>910</v>
      </c>
      <c r="Y88" s="47"/>
    </row>
    <row r="89" spans="1:29" ht="15">
      <c r="A89" s="73" t="s">
        <v>48</v>
      </c>
      <c r="B89" s="8"/>
      <c r="C89" s="8">
        <v>3.42</v>
      </c>
      <c r="D89" s="8"/>
      <c r="E89" s="8">
        <v>0.46</v>
      </c>
      <c r="F89" s="8">
        <v>0.64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1534</v>
      </c>
      <c r="V89" s="108"/>
      <c r="W89" s="60">
        <v>7</v>
      </c>
      <c r="X89" s="62">
        <v>1495</v>
      </c>
      <c r="Y89" s="47"/>
    </row>
    <row r="90" spans="1:29" ht="15">
      <c r="A90" s="73" t="s">
        <v>49</v>
      </c>
      <c r="B90" s="2"/>
      <c r="C90" s="8">
        <v>0.68</v>
      </c>
      <c r="D90" s="8"/>
      <c r="E90" s="8">
        <v>0.74</v>
      </c>
      <c r="F90" s="8">
        <v>0.68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1478</v>
      </c>
      <c r="V90" s="128"/>
      <c r="W90" s="60">
        <v>8</v>
      </c>
      <c r="X90" s="62">
        <v>1500</v>
      </c>
      <c r="Y90" s="47"/>
    </row>
    <row r="91" spans="1:29" ht="15">
      <c r="A91" s="73" t="s">
        <v>50</v>
      </c>
      <c r="B91" s="2"/>
      <c r="C91" s="2">
        <v>0.52</v>
      </c>
      <c r="D91" s="8"/>
      <c r="E91" s="8">
        <v>0.85</v>
      </c>
      <c r="F91" s="8">
        <v>0.99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3" t="s">
        <v>118</v>
      </c>
      <c r="P91" s="154"/>
      <c r="Q91" s="154"/>
      <c r="R91" s="154"/>
      <c r="S91" s="154"/>
      <c r="T91" s="154"/>
      <c r="U91" s="154"/>
      <c r="V91" s="155"/>
      <c r="W91" s="129"/>
      <c r="X91" s="129"/>
      <c r="Y91" s="131"/>
    </row>
    <row r="92" spans="1:29" ht="15">
      <c r="A92" s="73" t="s">
        <v>51</v>
      </c>
      <c r="B92" s="2"/>
      <c r="C92" s="2">
        <v>2.4</v>
      </c>
      <c r="D92" s="8"/>
      <c r="E92" s="8">
        <v>1.03</v>
      </c>
      <c r="F92" s="8">
        <v>0.9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1.4649999999999999</v>
      </c>
      <c r="D93" s="25" t="e">
        <f t="shared" si="44"/>
        <v>#DIV/0!</v>
      </c>
      <c r="E93" s="25">
        <f t="shared" si="44"/>
        <v>0.78333333333333333</v>
      </c>
      <c r="F93" s="25">
        <f t="shared" si="44"/>
        <v>0.79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3" t="s">
        <v>93</v>
      </c>
      <c r="B94" s="154"/>
      <c r="C94" s="154"/>
      <c r="D94" s="154"/>
      <c r="E94" s="155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6" t="s">
        <v>110</v>
      </c>
      <c r="H95" s="147"/>
      <c r="I95" s="147"/>
      <c r="J95" s="147"/>
      <c r="K95" s="147"/>
      <c r="L95" s="147"/>
      <c r="M95" s="147"/>
      <c r="N95" s="14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49.6</v>
      </c>
      <c r="C96" s="108"/>
      <c r="D96" s="90" t="s">
        <v>14</v>
      </c>
      <c r="E96" s="2">
        <v>1.97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48.6</v>
      </c>
      <c r="C97" s="108"/>
      <c r="D97" s="90" t="s">
        <v>15</v>
      </c>
      <c r="E97" s="2">
        <v>2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48.8</v>
      </c>
      <c r="C98" s="108"/>
      <c r="D98" s="90" t="s">
        <v>62</v>
      </c>
      <c r="E98" s="2">
        <v>2.19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48.8</v>
      </c>
      <c r="C99" s="108"/>
      <c r="D99" s="6" t="s">
        <v>13</v>
      </c>
      <c r="E99" s="2">
        <v>2.52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69" t="s">
        <v>88</v>
      </c>
      <c r="P99" s="170"/>
      <c r="Q99" s="170"/>
      <c r="R99" s="170"/>
      <c r="S99" s="170"/>
      <c r="T99" s="170"/>
      <c r="U99" s="170"/>
      <c r="V99" s="171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49.2</v>
      </c>
      <c r="C100" s="108"/>
      <c r="D100" s="90" t="s">
        <v>16</v>
      </c>
      <c r="E100" s="2">
        <v>2.19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48.3</v>
      </c>
      <c r="C101" s="108"/>
      <c r="D101" s="90" t="s">
        <v>61</v>
      </c>
      <c r="E101" s="2">
        <v>2.2999999999999998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48.883333333333333</v>
      </c>
      <c r="C102" s="108"/>
      <c r="D102" s="26" t="s">
        <v>4</v>
      </c>
      <c r="E102" s="25">
        <f t="shared" ref="E102" si="51">AVERAGE(E96:E101)</f>
        <v>2.1949999999999998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3" t="s">
        <v>94</v>
      </c>
      <c r="B103" s="154"/>
      <c r="C103" s="154"/>
      <c r="D103" s="154"/>
      <c r="E103" s="155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6" t="s">
        <v>111</v>
      </c>
      <c r="H104" s="147"/>
      <c r="I104" s="147"/>
      <c r="J104" s="147"/>
      <c r="K104" s="147"/>
      <c r="L104" s="147"/>
      <c r="M104" s="147"/>
      <c r="N104" s="14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51.1</v>
      </c>
      <c r="C105" s="108"/>
      <c r="D105" s="90" t="s">
        <v>14</v>
      </c>
      <c r="E105" s="2">
        <v>2.52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55.1</v>
      </c>
      <c r="C106" s="108"/>
      <c r="D106" s="90" t="s">
        <v>15</v>
      </c>
      <c r="E106" s="2">
        <v>2.63</v>
      </c>
      <c r="G106" s="91">
        <v>0.25</v>
      </c>
      <c r="H106" s="3" t="s">
        <v>120</v>
      </c>
      <c r="I106" s="1"/>
      <c r="J106" s="1"/>
      <c r="K106" s="1"/>
      <c r="L106" s="1">
        <v>95.34</v>
      </c>
      <c r="M106" s="1">
        <v>51.64</v>
      </c>
      <c r="N106" s="137">
        <f t="shared" ref="N106:N111" si="56">IF(L106&gt;0,M106/L106*100,0)</f>
        <v>54.164044472414517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51.4</v>
      </c>
      <c r="C107" s="108"/>
      <c r="D107" s="90" t="s">
        <v>62</v>
      </c>
      <c r="E107" s="5">
        <v>2.3199999999999998</v>
      </c>
      <c r="G107" s="91">
        <v>0.41666666666666669</v>
      </c>
      <c r="H107" s="3" t="s">
        <v>120</v>
      </c>
      <c r="I107" s="1"/>
      <c r="J107" s="1"/>
      <c r="K107" s="1"/>
      <c r="L107" s="1">
        <v>94.1</v>
      </c>
      <c r="M107" s="1">
        <v>51.44</v>
      </c>
      <c r="N107" s="137">
        <f t="shared" si="56"/>
        <v>54.665249734325187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52</v>
      </c>
      <c r="C108" s="108"/>
      <c r="D108" s="6" t="s">
        <v>13</v>
      </c>
      <c r="E108" s="5">
        <v>2.2400000000000002</v>
      </c>
      <c r="G108" s="91" t="s">
        <v>121</v>
      </c>
      <c r="H108" s="3" t="s">
        <v>120</v>
      </c>
      <c r="I108" s="1"/>
      <c r="J108" s="4"/>
      <c r="K108" s="1"/>
      <c r="L108" s="1">
        <v>95.06</v>
      </c>
      <c r="M108" s="1">
        <v>51.8</v>
      </c>
      <c r="N108" s="137">
        <f t="shared" si="56"/>
        <v>54.491899852724593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51.5</v>
      </c>
      <c r="C109" s="108"/>
      <c r="D109" s="90" t="s">
        <v>16</v>
      </c>
      <c r="E109" s="5">
        <v>2.54</v>
      </c>
      <c r="G109" s="91">
        <v>0.75</v>
      </c>
      <c r="H109" s="3" t="s">
        <v>120</v>
      </c>
      <c r="I109" s="1"/>
      <c r="J109" s="4"/>
      <c r="K109" s="1"/>
      <c r="L109" s="1">
        <v>94.9</v>
      </c>
      <c r="M109" s="1">
        <v>52.2</v>
      </c>
      <c r="N109" s="137">
        <f t="shared" si="56"/>
        <v>55.005268703898835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53</v>
      </c>
      <c r="C110" s="108"/>
      <c r="D110" s="90" t="s">
        <v>61</v>
      </c>
      <c r="E110" s="5">
        <v>2.3199999999999998</v>
      </c>
      <c r="G110" s="91">
        <v>0.91666666666666663</v>
      </c>
      <c r="H110" s="3" t="s">
        <v>120</v>
      </c>
      <c r="I110" s="1"/>
      <c r="J110" s="4"/>
      <c r="K110" s="1"/>
      <c r="L110" s="1">
        <v>94.1</v>
      </c>
      <c r="M110" s="1">
        <v>52</v>
      </c>
      <c r="N110" s="137">
        <f t="shared" si="56"/>
        <v>55.260361317747076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52.35</v>
      </c>
      <c r="C111" s="108"/>
      <c r="D111" s="26" t="s">
        <v>4</v>
      </c>
      <c r="E111" s="25">
        <f t="shared" ref="E111" si="58">AVERAGE(E105:E110)</f>
        <v>2.4283333333333332</v>
      </c>
      <c r="G111" s="91" t="s">
        <v>122</v>
      </c>
      <c r="H111" s="3" t="s">
        <v>120</v>
      </c>
      <c r="I111" s="1"/>
      <c r="J111" s="4"/>
      <c r="K111" s="1"/>
      <c r="L111" s="1">
        <v>94.96</v>
      </c>
      <c r="M111" s="1">
        <v>51.2</v>
      </c>
      <c r="N111" s="137">
        <f t="shared" si="56"/>
        <v>53.917438921651225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94.743333333333339</v>
      </c>
      <c r="M112" s="25">
        <f t="shared" ref="M112" si="60">AVERAGE(M106:M111)</f>
        <v>51.713333333333331</v>
      </c>
      <c r="N112" s="137">
        <f t="shared" ref="N112" si="61">IF(L112&gt;0,M112/L112*100,0)</f>
        <v>54.582556380396156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9DEF"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2021-12-01T20:24:10Z</cp:lastPrinted>
  <dcterms:created xsi:type="dcterms:W3CDTF">2006-10-21T09:11:40Z</dcterms:created>
  <dcterms:modified xsi:type="dcterms:W3CDTF">2021-12-01T20:24:34Z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