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V93" i="3"/>
  <c r="V94"/>
  <c r="V95"/>
  <c r="V96"/>
  <c r="V97"/>
  <c r="V92"/>
  <c r="V101"/>
  <c r="V102"/>
  <c r="V103"/>
  <c r="V104"/>
  <c r="V105"/>
  <c r="V106"/>
  <c r="V107"/>
  <c r="V108"/>
  <c r="V109"/>
  <c r="V110"/>
  <c r="V111"/>
  <c r="V100"/>
  <c r="N107"/>
  <c r="N108"/>
  <c r="N109"/>
  <c r="N110"/>
  <c r="N111"/>
  <c r="N106"/>
  <c r="N89"/>
  <c r="N90"/>
  <c r="N91"/>
  <c r="N92"/>
  <c r="N93"/>
  <c r="N88"/>
  <c r="N82"/>
  <c r="N80"/>
  <c r="N81"/>
  <c r="N83"/>
  <c r="N84"/>
  <c r="N79"/>
  <c r="R82"/>
  <c r="X57"/>
  <c r="V57"/>
  <c r="T57"/>
  <c r="X30"/>
  <c r="V30"/>
  <c r="T30"/>
  <c r="U98"/>
  <c r="T98"/>
  <c r="R87"/>
  <c r="R86"/>
  <c r="R85"/>
  <c r="R84"/>
  <c r="R83"/>
  <c r="R78"/>
  <c r="R77"/>
  <c r="R76"/>
  <c r="R75"/>
  <c r="R74"/>
  <c r="R73"/>
  <c r="R58"/>
  <c r="R57"/>
  <c r="R56"/>
  <c r="R55"/>
  <c r="R51"/>
  <c r="R50"/>
  <c r="R49"/>
  <c r="R48"/>
  <c r="R43"/>
  <c r="R42"/>
  <c r="R41"/>
  <c r="R40"/>
  <c r="R32"/>
  <c r="R33"/>
  <c r="R34"/>
  <c r="R35"/>
  <c r="R31"/>
  <c r="R30"/>
  <c r="R24"/>
  <c r="R25"/>
  <c r="R23"/>
  <c r="R22"/>
  <c r="R17"/>
  <c r="R15"/>
  <c r="R16"/>
  <c r="R14"/>
  <c r="R8"/>
  <c r="R9"/>
  <c r="R7"/>
  <c r="R6"/>
  <c r="K112"/>
  <c r="K94"/>
  <c r="M85"/>
  <c r="L85"/>
  <c r="K85"/>
  <c r="M76"/>
  <c r="L76"/>
  <c r="K76"/>
  <c r="N98"/>
  <c r="N99"/>
  <c r="N100"/>
  <c r="N101"/>
  <c r="N102"/>
  <c r="N97"/>
  <c r="N72"/>
  <c r="N73"/>
  <c r="N74"/>
  <c r="N75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6"/>
  <c r="U112"/>
  <c r="T112"/>
  <c r="V112" s="1"/>
  <c r="S112"/>
  <c r="N76" l="1"/>
  <c r="Q52"/>
  <c r="P52"/>
  <c r="V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M94"/>
  <c r="L94"/>
  <c r="N94" s="1"/>
  <c r="M103"/>
  <c r="L103"/>
  <c r="K103"/>
  <c r="M112"/>
  <c r="L112"/>
  <c r="E111"/>
  <c r="B111"/>
  <c r="E102"/>
  <c r="B102"/>
  <c r="F93"/>
  <c r="E93"/>
  <c r="D93"/>
  <c r="C93"/>
  <c r="B93"/>
  <c r="D83"/>
  <c r="D82"/>
  <c r="D81"/>
  <c r="D80"/>
  <c r="D79"/>
  <c r="D78"/>
  <c r="E84"/>
  <c r="C84"/>
  <c r="B84"/>
  <c r="D75"/>
  <c r="D74"/>
  <c r="D73"/>
  <c r="D72"/>
  <c r="D71"/>
  <c r="D70"/>
  <c r="E76"/>
  <c r="C76"/>
  <c r="B76"/>
  <c r="D67"/>
  <c r="D66"/>
  <c r="D65"/>
  <c r="D64"/>
  <c r="D63"/>
  <c r="D62"/>
  <c r="E68"/>
  <c r="C68"/>
  <c r="B68"/>
  <c r="D59"/>
  <c r="D58"/>
  <c r="D57"/>
  <c r="D56"/>
  <c r="D55"/>
  <c r="D54"/>
  <c r="E60"/>
  <c r="C60"/>
  <c r="B60"/>
  <c r="D51"/>
  <c r="D50"/>
  <c r="D49"/>
  <c r="D48"/>
  <c r="D47"/>
  <c r="D46"/>
  <c r="E52"/>
  <c r="C52"/>
  <c r="B52"/>
  <c r="D43"/>
  <c r="D42"/>
  <c r="D41"/>
  <c r="D40"/>
  <c r="D39"/>
  <c r="D38"/>
  <c r="E44"/>
  <c r="C44"/>
  <c r="B44"/>
  <c r="D35"/>
  <c r="D34"/>
  <c r="D33"/>
  <c r="D32"/>
  <c r="D31"/>
  <c r="D30"/>
  <c r="E36"/>
  <c r="C36"/>
  <c r="B36"/>
  <c r="D27"/>
  <c r="D26"/>
  <c r="D25"/>
  <c r="D24"/>
  <c r="D23"/>
  <c r="D22"/>
  <c r="E28"/>
  <c r="C28"/>
  <c r="B28"/>
  <c r="D19"/>
  <c r="D18"/>
  <c r="D17"/>
  <c r="D16"/>
  <c r="D15"/>
  <c r="D14"/>
  <c r="E20"/>
  <c r="C20"/>
  <c r="B20"/>
  <c r="D7"/>
  <c r="D8"/>
  <c r="D9"/>
  <c r="D10"/>
  <c r="D11"/>
  <c r="D6"/>
  <c r="E12"/>
  <c r="C12"/>
  <c r="B12"/>
  <c r="I3"/>
  <c r="D36" l="1"/>
  <c r="D12"/>
  <c r="R88"/>
  <c r="R36"/>
  <c r="R79"/>
  <c r="R60"/>
  <c r="R52"/>
  <c r="N112"/>
  <c r="D84"/>
  <c r="D76"/>
  <c r="R70"/>
  <c r="R10"/>
  <c r="R26"/>
  <c r="N103"/>
  <c r="D44"/>
  <c r="R44"/>
  <c r="D60"/>
  <c r="D20"/>
  <c r="R18"/>
  <c r="N85"/>
  <c r="D68"/>
  <c r="D52"/>
  <c r="D28"/>
</calcChain>
</file>

<file path=xl/sharedStrings.xml><?xml version="1.0" encoding="utf-8"?>
<sst xmlns="http://schemas.openxmlformats.org/spreadsheetml/2006/main" count="662" uniqueCount="174">
  <si>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</si>
  <si>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</si>
  <si>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</si>
  <si>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</si>
  <si>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</si>
  <si>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</si>
  <si>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</si>
  <si>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</si>
  <si>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</si>
  <si>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</si>
  <si>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</si>
  <si>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</si>
  <si>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</si>
  <si>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</si>
  <si>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</si>
  <si>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</si>
  <si>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</si>
  <si>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</si>
  <si>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</si>
  <si>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</si>
  <si>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</si>
  <si>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</si>
  <si>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</si>
  <si>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</si>
  <si>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</si>
  <si>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</si>
  <si>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</si>
  <si>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</si>
  <si>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</si>
  <si>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</si>
  <si>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</si>
  <si>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</si>
  <si>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</si>
  <si>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</si>
  <si>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</si>
  <si>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</si>
  <si>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</si>
  <si>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</si>
  <si>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</si>
  <si>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</si>
  <si>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</si>
  <si>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</si>
  <si>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</si>
  <si>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</si>
  <si>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</si>
  <si>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</si>
  <si>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</si>
  <si>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</si>
  <si>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</si>
  <si>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</si>
  <si>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</si>
  <si>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</si>
  <si>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</si>
  <si>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</si>
  <si>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</si>
  <si>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</si>
  <si>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</si>
  <si>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</si>
  <si>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</si>
  <si>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</si>
  <si>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</si>
  <si>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</si>
  <si>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</si>
  <si>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</si>
  <si>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</si>
  <si>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</si>
  <si>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</si>
  <si>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</si>
  <si>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</si>
  <si>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</si>
  <si>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</si>
  <si>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</si>
  <si>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</si>
  <si>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</si>
  <si>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</si>
  <si>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</si>
  <si>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</si>
  <si>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</si>
  <si>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</si>
  <si>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</si>
  <si>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</si>
  <si>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</si>
  <si>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</si>
  <si>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</si>
  <si>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</si>
  <si>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</si>
  <si>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</si>
  <si>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</si>
  <si>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</si>
  <si>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</si>
  <si>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</si>
  <si>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</si>
  <si>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</si>
  <si>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</si>
  <si>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</si>
  <si>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</si>
  <si>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</si>
  <si>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</si>
  <si>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</si>
  <si>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</si>
  <si>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</si>
  <si>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</si>
  <si>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</si>
  <si>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</si>
  <si>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</si>
  <si>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</si>
  <si>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</si>
  <si>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</si>
  <si>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</si>
  <si>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</si>
  <si>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</si>
  <si>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</si>
  <si>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</si>
  <si>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</si>
  <si>
    <t>5: am</t>
  </si>
  <si>
    <t>11: am</t>
  </si>
  <si>
    <t>5: pm</t>
  </si>
  <si>
    <t>11: pm</t>
  </si>
  <si>
    <t xml:space="preserve">                                                      SPECIAL TESTS                BRIX               POL         PURITY</t>
  </si>
  <si>
    <t>B</t>
  </si>
  <si>
    <t>C</t>
  </si>
  <si>
    <t>2:00 P.M</t>
  </si>
  <si>
    <t>2:00AM</t>
  </si>
  <si>
    <t>7:25AM</t>
  </si>
  <si>
    <t>A</t>
  </si>
  <si>
    <t>9:20AM</t>
  </si>
  <si>
    <t>9:40AM</t>
  </si>
  <si>
    <t>9:45AM</t>
  </si>
  <si>
    <t>10:00AM</t>
  </si>
  <si>
    <t>2DESCARGA11:15AM</t>
  </si>
  <si>
    <t>B-9</t>
  </si>
  <si>
    <t>12.50PM</t>
  </si>
  <si>
    <t>1.05PM</t>
  </si>
  <si>
    <t>1.25PM</t>
  </si>
  <si>
    <t>2.20PM</t>
  </si>
  <si>
    <t>2.50PM</t>
  </si>
  <si>
    <t>SEMILLA3.00PM</t>
  </si>
  <si>
    <t>C-9</t>
  </si>
  <si>
    <t>3.10PM</t>
  </si>
  <si>
    <t>3.20PM</t>
  </si>
  <si>
    <t>3.30PM</t>
  </si>
  <si>
    <t>3.40PM</t>
  </si>
  <si>
    <t>SEMILLA4.12PM</t>
  </si>
  <si>
    <t>B-8</t>
  </si>
  <si>
    <t>CORTE3.58PM</t>
  </si>
  <si>
    <t>4.35PM</t>
  </si>
  <si>
    <t>CORTE5.00PM</t>
  </si>
  <si>
    <t>5.00PM</t>
  </si>
  <si>
    <t>5.15PM</t>
  </si>
  <si>
    <t>5.20PM</t>
  </si>
  <si>
    <t>IDESCARGA5.50PM</t>
  </si>
  <si>
    <t>5.55PM</t>
  </si>
  <si>
    <t>IDESCARGA6.43PM</t>
  </si>
  <si>
    <t>6.50PM</t>
  </si>
  <si>
    <t>7.05PM</t>
  </si>
  <si>
    <t>7.20PM</t>
  </si>
  <si>
    <t>7.25PM</t>
  </si>
  <si>
    <t>7.30PM</t>
  </si>
  <si>
    <t>8.20PM</t>
  </si>
  <si>
    <t>9.05PM</t>
  </si>
  <si>
    <t>9.20PM</t>
  </si>
  <si>
    <t>9.55PM</t>
  </si>
  <si>
    <t>10.30PM</t>
  </si>
  <si>
    <t>IIDESCARGA10.30PM</t>
  </si>
  <si>
    <t>11:10PM</t>
  </si>
  <si>
    <t>11:45PM</t>
  </si>
  <si>
    <t>12:05AM</t>
  </si>
  <si>
    <t>1:45AM</t>
  </si>
  <si>
    <t>2:20AM</t>
  </si>
  <si>
    <t>2:25AM</t>
  </si>
  <si>
    <t>5:05 AM 1 DESCARGA</t>
  </si>
  <si>
    <t>5:35AM</t>
  </si>
  <si>
    <t>5:40AM</t>
  </si>
  <si>
    <t>5:50AM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</si>
</sst>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90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2" fillId="0" borderId="1" xfId="0" applyFont="1" applyFill="1" applyBorder="1" applyAlignment="1" applyProtection="1"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16" borderId="1" xfId="0" applyFon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8" borderId="1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148"/>
  <sheetViews>
    <sheetView tabSelected="1" topLeftCell="A34" zoomScale="80" zoomScaleNormal="80" workbookViewId="0">
      <selection activeCell="B54" sqref="B54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79" t="s">
        <v>87</v>
      </c>
      <c r="B1" s="179"/>
      <c r="C1" s="179"/>
      <c r="D1" s="179"/>
      <c r="E1" s="179"/>
      <c r="F1" s="179"/>
      <c r="G1" s="179"/>
      <c r="H1" s="179"/>
      <c r="I1" s="179"/>
      <c r="J1" s="179"/>
      <c r="K1" s="179"/>
      <c r="L1" s="179"/>
      <c r="M1" s="179"/>
      <c r="N1" s="179"/>
      <c r="O1" s="179"/>
      <c r="P1" s="179"/>
      <c r="Q1" s="179"/>
      <c r="R1" s="179"/>
      <c r="S1" s="179"/>
      <c r="T1" s="179"/>
      <c r="U1" s="179"/>
      <c r="V1" s="179"/>
      <c r="W1" s="179"/>
      <c r="X1" s="179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67</v>
      </c>
      <c r="D3" s="57" t="s">
        <v>78</v>
      </c>
      <c r="E3" s="29">
        <v>44533</v>
      </c>
      <c r="F3" s="29"/>
      <c r="G3" s="58"/>
      <c r="H3" s="58"/>
      <c r="I3" s="58" t="str">
        <f>TEXT(E3,"DDDD")</f>
        <v>Friday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80" t="s">
        <v>65</v>
      </c>
      <c r="H4" s="181"/>
      <c r="I4" s="181"/>
      <c r="J4" s="181"/>
      <c r="K4" s="181"/>
      <c r="L4" s="181"/>
      <c r="M4" s="181"/>
      <c r="N4" s="182"/>
      <c r="O4" s="183" t="s">
        <v>103</v>
      </c>
      <c r="P4" s="184"/>
      <c r="Q4" s="184"/>
      <c r="R4" s="185"/>
      <c r="S4" s="186" t="s">
        <v>72</v>
      </c>
      <c r="T4" s="187"/>
      <c r="U4" s="188" t="s">
        <v>55</v>
      </c>
      <c r="V4" s="189"/>
      <c r="W4" s="158" t="s">
        <v>71</v>
      </c>
      <c r="X4" s="158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3" t="s">
        <v>17</v>
      </c>
      <c r="X5" s="123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 t="s">
        <v>123</v>
      </c>
      <c r="H6" s="3" t="s">
        <v>124</v>
      </c>
      <c r="I6" s="3">
        <v>8</v>
      </c>
      <c r="J6" s="3">
        <v>4059</v>
      </c>
      <c r="K6" s="3">
        <v>2800</v>
      </c>
      <c r="L6" s="8">
        <v>90.36</v>
      </c>
      <c r="M6" s="2">
        <v>77.48</v>
      </c>
      <c r="N6" s="137">
        <f t="shared" ref="N6:N69" si="0">IF(L6&gt;0,M6/L6*100,0)</f>
        <v>85.745905267817619</v>
      </c>
      <c r="O6" s="9" t="s">
        <v>114</v>
      </c>
      <c r="P6" s="2">
        <v>65.42</v>
      </c>
      <c r="Q6" s="2">
        <v>58.24</v>
      </c>
      <c r="R6" s="137">
        <f t="shared" ref="R6:R10" si="1">IF(P6&gt;0,Q6/P6*100,0)</f>
        <v>89.024763069397736</v>
      </c>
      <c r="S6" s="9" t="s">
        <v>24</v>
      </c>
      <c r="T6" s="68">
        <v>7.4</v>
      </c>
      <c r="U6" s="9" t="s">
        <v>24</v>
      </c>
      <c r="V6" s="68">
        <v>7.2</v>
      </c>
      <c r="W6" s="9" t="s">
        <v>24</v>
      </c>
      <c r="X6" s="68">
        <v>6.4</v>
      </c>
      <c r="Y6" s="47"/>
    </row>
    <row r="7" spans="1:25" ht="13.8">
      <c r="A7" s="67" t="s">
        <v>47</v>
      </c>
      <c r="B7" s="2"/>
      <c r="C7" s="2"/>
      <c r="D7" s="26">
        <f t="shared" ref="D7:D12" si="2">IF(B7&gt;0,C7/B7*100,0)</f>
        <v>0</v>
      </c>
      <c r="E7" s="2"/>
      <c r="F7" s="97"/>
      <c r="G7" s="7" t="s">
        <v>125</v>
      </c>
      <c r="H7" s="3" t="s">
        <v>124</v>
      </c>
      <c r="I7" s="1">
        <v>4</v>
      </c>
      <c r="J7" s="1">
        <v>4060</v>
      </c>
      <c r="K7" s="1">
        <v>900</v>
      </c>
      <c r="L7" s="2">
        <v>91.08</v>
      </c>
      <c r="M7" s="2">
        <v>77.2</v>
      </c>
      <c r="N7" s="137">
        <f t="shared" si="0"/>
        <v>84.760649978041286</v>
      </c>
      <c r="O7" s="119" t="s">
        <v>115</v>
      </c>
      <c r="P7" s="2">
        <v>59.36</v>
      </c>
      <c r="Q7" s="2">
        <v>51.82</v>
      </c>
      <c r="R7" s="137">
        <f t="shared" si="1"/>
        <v>87.297843665768198</v>
      </c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>
        <v>17.63</v>
      </c>
      <c r="C8" s="2">
        <v>15.61</v>
      </c>
      <c r="D8" s="26">
        <f t="shared" si="2"/>
        <v>88.542257515598408</v>
      </c>
      <c r="E8" s="2">
        <v>5.7</v>
      </c>
      <c r="F8" s="97"/>
      <c r="G8" s="7" t="s">
        <v>126</v>
      </c>
      <c r="H8" s="3" t="s">
        <v>124</v>
      </c>
      <c r="I8" s="1">
        <v>2</v>
      </c>
      <c r="J8" s="1">
        <v>4061</v>
      </c>
      <c r="K8" s="1">
        <v>900</v>
      </c>
      <c r="L8" s="2">
        <v>90.98</v>
      </c>
      <c r="M8" s="2">
        <v>78.760000000000005</v>
      </c>
      <c r="N8" s="137">
        <f t="shared" si="0"/>
        <v>86.568476588261163</v>
      </c>
      <c r="O8" s="9" t="s">
        <v>116</v>
      </c>
      <c r="P8" s="2">
        <v>61.68</v>
      </c>
      <c r="Q8" s="2">
        <v>54.52</v>
      </c>
      <c r="R8" s="137">
        <f t="shared" si="1"/>
        <v>88.391699092088203</v>
      </c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>
        <v>18.36</v>
      </c>
      <c r="C9" s="2">
        <v>16.170000000000002</v>
      </c>
      <c r="D9" s="26">
        <f t="shared" si="2"/>
        <v>88.071895424836612</v>
      </c>
      <c r="E9" s="2">
        <v>5.7</v>
      </c>
      <c r="F9" s="97"/>
      <c r="G9" s="7">
        <v>0.40625</v>
      </c>
      <c r="H9" s="3" t="s">
        <v>124</v>
      </c>
      <c r="I9" s="1">
        <v>6</v>
      </c>
      <c r="J9" s="1">
        <v>4062</v>
      </c>
      <c r="K9" s="1">
        <v>1200</v>
      </c>
      <c r="L9" s="2">
        <v>90.56</v>
      </c>
      <c r="M9" s="2">
        <v>78.36</v>
      </c>
      <c r="N9" s="137">
        <f t="shared" si="0"/>
        <v>86.528268551236749</v>
      </c>
      <c r="O9" s="9" t="s">
        <v>117</v>
      </c>
      <c r="P9" s="2">
        <v>65.11</v>
      </c>
      <c r="Q9" s="2">
        <v>56.6</v>
      </c>
      <c r="R9" s="137">
        <f t="shared" si="1"/>
        <v>86.929811088926428</v>
      </c>
      <c r="S9" s="9" t="s">
        <v>39</v>
      </c>
      <c r="T9" s="68">
        <v>6.4</v>
      </c>
      <c r="U9" s="9" t="s">
        <v>39</v>
      </c>
      <c r="V9" s="68">
        <v>7.5</v>
      </c>
      <c r="W9" s="9" t="s">
        <v>39</v>
      </c>
      <c r="X9" s="68">
        <v>6.5</v>
      </c>
      <c r="Y9" s="47"/>
    </row>
    <row r="10" spans="1:25" ht="15.6">
      <c r="A10" s="67" t="s">
        <v>50</v>
      </c>
      <c r="B10" s="2">
        <v>16.93</v>
      </c>
      <c r="C10" s="2">
        <v>14.78</v>
      </c>
      <c r="D10" s="26">
        <f t="shared" si="2"/>
        <v>87.300649734199638</v>
      </c>
      <c r="E10" s="2">
        <v>5.9</v>
      </c>
      <c r="F10" s="97"/>
      <c r="G10" s="7" t="s">
        <v>127</v>
      </c>
      <c r="H10" s="3" t="s">
        <v>124</v>
      </c>
      <c r="I10" s="1">
        <v>7</v>
      </c>
      <c r="J10" s="1">
        <v>4063</v>
      </c>
      <c r="K10" s="1">
        <v>1800</v>
      </c>
      <c r="L10" s="2">
        <v>90.6</v>
      </c>
      <c r="M10" s="2">
        <v>78.88</v>
      </c>
      <c r="N10" s="137">
        <f t="shared" si="0"/>
        <v>87.064017660044144</v>
      </c>
      <c r="O10" s="28" t="s">
        <v>4</v>
      </c>
      <c r="P10" s="25">
        <f t="shared" ref="P10" si="3">AVERAGE(P4:P9)</f>
        <v>62.892499999999998</v>
      </c>
      <c r="Q10" s="25">
        <f t="shared" ref="Q10" si="4">AVERAGE(Q4:Q9)</f>
        <v>55.295000000000002</v>
      </c>
      <c r="R10" s="137">
        <f t="shared" si="1"/>
        <v>87.919863258735148</v>
      </c>
      <c r="S10" s="9" t="s">
        <v>40</v>
      </c>
      <c r="T10" s="68">
        <v>7.5</v>
      </c>
      <c r="U10" s="9" t="s">
        <v>40</v>
      </c>
      <c r="V10" s="68">
        <v>7.2</v>
      </c>
      <c r="W10" s="9" t="s">
        <v>40</v>
      </c>
      <c r="X10" s="68">
        <v>6.4</v>
      </c>
      <c r="Y10" s="47"/>
    </row>
    <row r="11" spans="1:25" ht="13.8">
      <c r="A11" s="67" t="s">
        <v>51</v>
      </c>
      <c r="B11" s="2">
        <v>17.41</v>
      </c>
      <c r="C11" s="2">
        <v>15.3</v>
      </c>
      <c r="D11" s="26">
        <f t="shared" si="2"/>
        <v>87.880528431935673</v>
      </c>
      <c r="E11" s="2">
        <v>6</v>
      </c>
      <c r="F11" s="97"/>
      <c r="G11" s="7" t="s">
        <v>128</v>
      </c>
      <c r="H11" s="3" t="s">
        <v>124</v>
      </c>
      <c r="I11" s="1">
        <v>8</v>
      </c>
      <c r="J11" s="1">
        <v>4064</v>
      </c>
      <c r="K11" s="1">
        <v>2800</v>
      </c>
      <c r="L11" s="2">
        <v>90.92</v>
      </c>
      <c r="M11" s="2">
        <v>79</v>
      </c>
      <c r="N11" s="137">
        <f t="shared" si="0"/>
        <v>86.889573251209853</v>
      </c>
      <c r="O11" s="9" t="s">
        <v>0</v>
      </c>
      <c r="P11" s="54"/>
      <c r="Q11" s="12"/>
      <c r="R11" s="54"/>
      <c r="S11" s="9" t="s">
        <v>41</v>
      </c>
      <c r="T11" s="68">
        <v>7.4</v>
      </c>
      <c r="U11" s="9" t="s">
        <v>41</v>
      </c>
      <c r="V11" s="68">
        <v>7.1</v>
      </c>
      <c r="W11" s="9" t="s">
        <v>41</v>
      </c>
      <c r="X11" s="68">
        <v>6.4</v>
      </c>
      <c r="Y11" s="47"/>
    </row>
    <row r="12" spans="1:25" ht="15.6">
      <c r="A12" s="24" t="s">
        <v>4</v>
      </c>
      <c r="B12" s="25">
        <f>AVERAGE(B6:B11)</f>
        <v>17.5825</v>
      </c>
      <c r="C12" s="25">
        <f>AVERAGE(C6:C11)</f>
        <v>15.465</v>
      </c>
      <c r="D12" s="26">
        <f t="shared" si="2"/>
        <v>87.956775202616242</v>
      </c>
      <c r="E12" s="25">
        <f>AVERAGE(E6:E11)</f>
        <v>5.8250000000000002</v>
      </c>
      <c r="F12" s="25"/>
      <c r="G12" s="7">
        <v>0.4513888888888889</v>
      </c>
      <c r="H12" s="3" t="s">
        <v>124</v>
      </c>
      <c r="I12" s="1">
        <v>3</v>
      </c>
      <c r="J12" s="1">
        <v>4065</v>
      </c>
      <c r="K12" s="1">
        <v>900</v>
      </c>
      <c r="L12" s="2">
        <v>91.24</v>
      </c>
      <c r="M12" s="2">
        <v>78.8</v>
      </c>
      <c r="N12" s="137">
        <f t="shared" si="0"/>
        <v>86.36562911003945</v>
      </c>
      <c r="O12" s="155" t="s">
        <v>66</v>
      </c>
      <c r="P12" s="156"/>
      <c r="Q12" s="156"/>
      <c r="R12" s="157"/>
      <c r="S12" s="9" t="s">
        <v>18</v>
      </c>
      <c r="T12" s="68">
        <v>7.1</v>
      </c>
      <c r="U12" s="9" t="s">
        <v>18</v>
      </c>
      <c r="V12" s="68">
        <v>7</v>
      </c>
      <c r="W12" s="9" t="s">
        <v>18</v>
      </c>
      <c r="X12" s="68">
        <v>6.6</v>
      </c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 t="s">
        <v>131</v>
      </c>
      <c r="H13" s="3" t="s">
        <v>124</v>
      </c>
      <c r="I13" s="3">
        <v>7</v>
      </c>
      <c r="J13" s="3">
        <v>4066</v>
      </c>
      <c r="K13" s="3">
        <v>1800</v>
      </c>
      <c r="L13" s="8">
        <v>91.3</v>
      </c>
      <c r="M13" s="2">
        <v>79.36</v>
      </c>
      <c r="N13" s="137">
        <f t="shared" si="0"/>
        <v>86.922234392113921</v>
      </c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5">IF(B14&gt;0,C14/B14*100,0)</f>
        <v>0</v>
      </c>
      <c r="E14" s="2"/>
      <c r="F14" s="97"/>
      <c r="G14" s="7" t="s">
        <v>132</v>
      </c>
      <c r="H14" s="3" t="s">
        <v>124</v>
      </c>
      <c r="I14" s="3">
        <v>8</v>
      </c>
      <c r="J14" s="3">
        <v>4067</v>
      </c>
      <c r="K14" s="3">
        <v>2800</v>
      </c>
      <c r="L14" s="8">
        <v>91.72</v>
      </c>
      <c r="M14" s="2">
        <v>78.52</v>
      </c>
      <c r="N14" s="137">
        <f t="shared" si="0"/>
        <v>85.608373310074143</v>
      </c>
      <c r="O14" s="9" t="s">
        <v>114</v>
      </c>
      <c r="P14" s="5">
        <v>72.97</v>
      </c>
      <c r="Q14" s="5">
        <v>52.04</v>
      </c>
      <c r="R14" s="137">
        <f t="shared" ref="R14:R17" si="6">IF(P14&gt;0,Q14/P14*100,0)</f>
        <v>71.316979580649587</v>
      </c>
      <c r="S14" s="9" t="s">
        <v>56</v>
      </c>
      <c r="T14" s="68">
        <v>7.3</v>
      </c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>
        <v>18</v>
      </c>
      <c r="C15" s="2">
        <v>15.67</v>
      </c>
      <c r="D15" s="26">
        <f t="shared" si="5"/>
        <v>87.055555555555557</v>
      </c>
      <c r="E15" s="2">
        <v>5.6</v>
      </c>
      <c r="F15" s="97"/>
      <c r="G15" s="7" t="s">
        <v>133</v>
      </c>
      <c r="H15" s="3" t="s">
        <v>124</v>
      </c>
      <c r="I15" s="3">
        <v>6</v>
      </c>
      <c r="J15" s="3">
        <v>4068</v>
      </c>
      <c r="K15" s="3">
        <v>1100</v>
      </c>
      <c r="L15" s="8">
        <v>92</v>
      </c>
      <c r="M15" s="2">
        <v>78.08</v>
      </c>
      <c r="N15" s="137">
        <f t="shared" si="0"/>
        <v>84.869565217391312</v>
      </c>
      <c r="O15" s="119" t="s">
        <v>115</v>
      </c>
      <c r="P15" s="5">
        <v>68.400000000000006</v>
      </c>
      <c r="Q15" s="5">
        <v>48.38</v>
      </c>
      <c r="R15" s="137">
        <f t="shared" si="6"/>
        <v>70.730994152046776</v>
      </c>
      <c r="S15" s="9" t="s">
        <v>19</v>
      </c>
      <c r="T15" s="68">
        <v>7.4</v>
      </c>
      <c r="U15" s="9" t="s">
        <v>19</v>
      </c>
      <c r="V15" s="68">
        <v>7</v>
      </c>
      <c r="W15" s="9" t="s">
        <v>19</v>
      </c>
      <c r="X15" s="68">
        <v>6.3</v>
      </c>
      <c r="Y15" s="47"/>
    </row>
    <row r="16" spans="1:25" ht="13.8">
      <c r="A16" s="73" t="s">
        <v>48</v>
      </c>
      <c r="B16" s="2">
        <v>18.809999999999999</v>
      </c>
      <c r="C16" s="2">
        <v>16.579999999999998</v>
      </c>
      <c r="D16" s="26">
        <f t="shared" si="5"/>
        <v>88.144603934077608</v>
      </c>
      <c r="E16" s="2">
        <v>5.5</v>
      </c>
      <c r="F16" s="97"/>
      <c r="G16" s="7" t="s">
        <v>134</v>
      </c>
      <c r="H16" s="3" t="s">
        <v>124</v>
      </c>
      <c r="I16" s="3">
        <v>4</v>
      </c>
      <c r="J16" s="3">
        <v>4069</v>
      </c>
      <c r="K16" s="3">
        <v>900</v>
      </c>
      <c r="L16" s="8">
        <v>91.28</v>
      </c>
      <c r="M16" s="2">
        <v>78.760000000000005</v>
      </c>
      <c r="N16" s="137">
        <f t="shared" si="0"/>
        <v>86.283961437335677</v>
      </c>
      <c r="O16" s="9" t="s">
        <v>116</v>
      </c>
      <c r="P16" s="5">
        <v>71.63</v>
      </c>
      <c r="Q16" s="5">
        <v>51.3</v>
      </c>
      <c r="R16" s="137">
        <f t="shared" si="6"/>
        <v>71.618037135278513</v>
      </c>
      <c r="S16" s="9" t="s">
        <v>42</v>
      </c>
      <c r="T16" s="68">
        <v>7.2</v>
      </c>
      <c r="U16" s="9" t="s">
        <v>42</v>
      </c>
      <c r="V16" s="68">
        <v>7.2</v>
      </c>
      <c r="W16" s="9" t="s">
        <v>42</v>
      </c>
      <c r="X16" s="68">
        <v>6.4</v>
      </c>
      <c r="Y16" s="47"/>
    </row>
    <row r="17" spans="1:25" ht="13.8">
      <c r="A17" s="73" t="s">
        <v>49</v>
      </c>
      <c r="B17" s="2">
        <v>18.399999999999999</v>
      </c>
      <c r="C17" s="2">
        <v>15.97</v>
      </c>
      <c r="D17" s="26">
        <f t="shared" si="5"/>
        <v>86.793478260869577</v>
      </c>
      <c r="E17" s="2">
        <v>5.5</v>
      </c>
      <c r="F17" s="97"/>
      <c r="G17" s="7" t="s">
        <v>135</v>
      </c>
      <c r="H17" s="3" t="s">
        <v>124</v>
      </c>
      <c r="I17" s="3">
        <v>2</v>
      </c>
      <c r="J17" s="3">
        <v>4070</v>
      </c>
      <c r="K17" s="3">
        <v>900</v>
      </c>
      <c r="L17" s="8">
        <v>90.92</v>
      </c>
      <c r="M17" s="2">
        <v>78</v>
      </c>
      <c r="N17" s="137">
        <f t="shared" si="0"/>
        <v>85.789705235371756</v>
      </c>
      <c r="O17" s="9" t="s">
        <v>117</v>
      </c>
      <c r="P17" s="5">
        <v>64.55</v>
      </c>
      <c r="Q17" s="5">
        <v>45.96</v>
      </c>
      <c r="R17" s="137">
        <f t="shared" si="6"/>
        <v>71.200619674670804</v>
      </c>
      <c r="S17" s="99" t="s">
        <v>20</v>
      </c>
      <c r="T17" s="68">
        <v>7.3</v>
      </c>
      <c r="U17" s="9" t="s">
        <v>20</v>
      </c>
      <c r="V17" s="68">
        <v>7.2</v>
      </c>
      <c r="W17" s="9" t="s">
        <v>20</v>
      </c>
      <c r="X17" s="68">
        <v>6.4</v>
      </c>
      <c r="Y17" s="47"/>
    </row>
    <row r="18" spans="1:25" ht="15.6">
      <c r="A18" s="73" t="s">
        <v>50</v>
      </c>
      <c r="B18" s="2">
        <v>18.97</v>
      </c>
      <c r="C18" s="2">
        <v>16.899999999999999</v>
      </c>
      <c r="D18" s="26">
        <f t="shared" si="5"/>
        <v>89.088033737480231</v>
      </c>
      <c r="E18" s="2">
        <v>5.5</v>
      </c>
      <c r="F18" s="97"/>
      <c r="G18" s="7" t="s">
        <v>138</v>
      </c>
      <c r="H18" s="3" t="s">
        <v>124</v>
      </c>
      <c r="I18" s="3">
        <v>7</v>
      </c>
      <c r="J18" s="3">
        <v>4071</v>
      </c>
      <c r="K18" s="3">
        <v>1800</v>
      </c>
      <c r="L18" s="8">
        <v>91.1</v>
      </c>
      <c r="M18" s="2">
        <v>79.16</v>
      </c>
      <c r="N18" s="137">
        <f t="shared" si="0"/>
        <v>86.893523600439082</v>
      </c>
      <c r="O18" s="28" t="s">
        <v>4</v>
      </c>
      <c r="P18" s="25">
        <f t="shared" ref="P18" si="7">AVERAGE(P12:P17)</f>
        <v>69.387500000000003</v>
      </c>
      <c r="Q18" s="25">
        <f t="shared" ref="Q18" si="8">AVERAGE(Q12:Q17)</f>
        <v>49.42</v>
      </c>
      <c r="R18" s="137">
        <f t="shared" ref="R18" si="9">IF(P18&gt;0,Q18/P18*100,0)</f>
        <v>71.223203026481713</v>
      </c>
      <c r="S18" s="99" t="s">
        <v>21</v>
      </c>
      <c r="T18" s="68">
        <v>7.2</v>
      </c>
      <c r="U18" s="9" t="s">
        <v>21</v>
      </c>
      <c r="V18" s="68">
        <v>7.2</v>
      </c>
      <c r="W18" s="9" t="s">
        <v>21</v>
      </c>
      <c r="X18" s="68">
        <v>6.4</v>
      </c>
      <c r="Y18" s="47"/>
    </row>
    <row r="19" spans="1:25" ht="13.8">
      <c r="A19" s="73" t="s">
        <v>51</v>
      </c>
      <c r="B19" s="2">
        <v>18.98</v>
      </c>
      <c r="C19" s="2">
        <v>17.010000000000002</v>
      </c>
      <c r="D19" s="26">
        <f t="shared" si="5"/>
        <v>89.620653319283463</v>
      </c>
      <c r="E19" s="2">
        <v>6.2</v>
      </c>
      <c r="F19" s="97"/>
      <c r="G19" s="7" t="s">
        <v>139</v>
      </c>
      <c r="H19" s="3" t="s">
        <v>124</v>
      </c>
      <c r="I19" s="4">
        <v>8</v>
      </c>
      <c r="J19" s="4">
        <v>4072</v>
      </c>
      <c r="K19" s="4">
        <v>2800</v>
      </c>
      <c r="L19" s="5">
        <v>91.68</v>
      </c>
      <c r="M19" s="2">
        <v>79.88</v>
      </c>
      <c r="N19" s="137">
        <f t="shared" si="0"/>
        <v>87.129144851657927</v>
      </c>
      <c r="O19" s="9" t="s">
        <v>0</v>
      </c>
      <c r="P19" s="12" t="s">
        <v>0</v>
      </c>
      <c r="Q19" s="12"/>
      <c r="R19" s="54"/>
      <c r="S19" s="99" t="s">
        <v>57</v>
      </c>
      <c r="T19" s="68">
        <v>7.6</v>
      </c>
      <c r="U19" s="9" t="s">
        <v>57</v>
      </c>
      <c r="V19" s="68">
        <v>6.9</v>
      </c>
      <c r="W19" s="9" t="s">
        <v>57</v>
      </c>
      <c r="X19" s="68">
        <v>6.4</v>
      </c>
      <c r="Y19" s="47"/>
    </row>
    <row r="20" spans="1:25" ht="15.6">
      <c r="A20" s="24" t="s">
        <v>4</v>
      </c>
      <c r="B20" s="25">
        <f>AVERAGE(B14:B19)</f>
        <v>18.632000000000001</v>
      </c>
      <c r="C20" s="25">
        <f>AVERAGE(C14:C19)</f>
        <v>16.426000000000002</v>
      </c>
      <c r="D20" s="26">
        <f t="shared" si="5"/>
        <v>88.160154572778012</v>
      </c>
      <c r="E20" s="25">
        <f>AVERAGE(E14:E19)</f>
        <v>5.66</v>
      </c>
      <c r="F20" s="25"/>
      <c r="G20" s="7" t="s">
        <v>140</v>
      </c>
      <c r="H20" s="3" t="s">
        <v>124</v>
      </c>
      <c r="I20" s="3">
        <v>6</v>
      </c>
      <c r="J20" s="3">
        <v>4073</v>
      </c>
      <c r="K20" s="3">
        <v>1100</v>
      </c>
      <c r="L20" s="8">
        <v>90.52</v>
      </c>
      <c r="M20" s="2">
        <v>77.319999999999993</v>
      </c>
      <c r="N20" s="137">
        <f t="shared" si="0"/>
        <v>85.4175872735307</v>
      </c>
      <c r="O20" s="155" t="s">
        <v>102</v>
      </c>
      <c r="P20" s="156"/>
      <c r="Q20" s="156"/>
      <c r="R20" s="157"/>
      <c r="S20" s="99" t="s">
        <v>22</v>
      </c>
      <c r="T20" s="68">
        <v>7.2</v>
      </c>
      <c r="U20" s="9" t="s">
        <v>22</v>
      </c>
      <c r="V20" s="68">
        <v>7.2</v>
      </c>
      <c r="W20" s="9" t="s">
        <v>22</v>
      </c>
      <c r="X20" s="68">
        <v>6.5</v>
      </c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 t="s">
        <v>141</v>
      </c>
      <c r="H21" s="3" t="s">
        <v>124</v>
      </c>
      <c r="I21" s="3">
        <v>3</v>
      </c>
      <c r="J21" s="3">
        <v>4074</v>
      </c>
      <c r="K21" s="3">
        <v>900</v>
      </c>
      <c r="L21" s="8">
        <v>91.56</v>
      </c>
      <c r="M21" s="2">
        <v>78.52</v>
      </c>
      <c r="N21" s="137">
        <f t="shared" si="0"/>
        <v>85.757972913936214</v>
      </c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>
        <v>7.2</v>
      </c>
      <c r="U21" s="9" t="s">
        <v>23</v>
      </c>
      <c r="V21" s="68">
        <v>7.2</v>
      </c>
      <c r="W21" s="9" t="s">
        <v>23</v>
      </c>
      <c r="X21" s="68">
        <v>6.5</v>
      </c>
      <c r="Y21" s="47"/>
    </row>
    <row r="22" spans="1:25" ht="13.8">
      <c r="A22" s="73" t="s">
        <v>46</v>
      </c>
      <c r="B22" s="2"/>
      <c r="C22" s="2"/>
      <c r="D22" s="26">
        <f t="shared" si="5"/>
        <v>0</v>
      </c>
      <c r="E22" s="2"/>
      <c r="F22" s="97"/>
      <c r="G22" s="7" t="s">
        <v>145</v>
      </c>
      <c r="H22" s="3" t="s">
        <v>124</v>
      </c>
      <c r="I22" s="3">
        <v>7</v>
      </c>
      <c r="J22" s="3">
        <v>4075</v>
      </c>
      <c r="K22" s="3">
        <v>1800</v>
      </c>
      <c r="L22" s="8">
        <v>91.58</v>
      </c>
      <c r="M22" s="2">
        <v>78.8</v>
      </c>
      <c r="N22" s="137">
        <f t="shared" si="0"/>
        <v>86.044987988643811</v>
      </c>
      <c r="O22" s="9" t="s">
        <v>114</v>
      </c>
      <c r="P22" s="8">
        <v>69.739999999999995</v>
      </c>
      <c r="Q22" s="8">
        <v>36.619999999999997</v>
      </c>
      <c r="R22" s="137">
        <f t="shared" ref="R22:R25" si="10">IF(P22&gt;0,Q22/P22*100,0)</f>
        <v>52.509320332664174</v>
      </c>
      <c r="S22" s="9" t="s">
        <v>27</v>
      </c>
      <c r="T22" s="68">
        <v>7.2</v>
      </c>
      <c r="U22" s="9" t="s">
        <v>27</v>
      </c>
      <c r="V22" s="68">
        <v>7.1</v>
      </c>
      <c r="W22" s="9" t="s">
        <v>27</v>
      </c>
      <c r="X22" s="68">
        <v>6.4</v>
      </c>
      <c r="Y22" s="47"/>
    </row>
    <row r="23" spans="1:25" ht="13.8">
      <c r="A23" s="73" t="s">
        <v>47</v>
      </c>
      <c r="B23" s="2">
        <v>12.96</v>
      </c>
      <c r="C23" s="2">
        <v>10.68</v>
      </c>
      <c r="D23" s="26">
        <f t="shared" si="5"/>
        <v>82.407407407407391</v>
      </c>
      <c r="E23" s="2">
        <v>6.1</v>
      </c>
      <c r="F23" s="97"/>
      <c r="G23" s="7" t="s">
        <v>147</v>
      </c>
      <c r="H23" s="3" t="s">
        <v>124</v>
      </c>
      <c r="I23" s="3">
        <v>4</v>
      </c>
      <c r="J23" s="3">
        <v>4076</v>
      </c>
      <c r="K23" s="3">
        <v>900</v>
      </c>
      <c r="L23" s="8">
        <v>91.06</v>
      </c>
      <c r="M23" s="2">
        <v>77.28</v>
      </c>
      <c r="N23" s="137">
        <f t="shared" si="0"/>
        <v>84.867120579837476</v>
      </c>
      <c r="O23" s="119" t="s">
        <v>115</v>
      </c>
      <c r="P23" s="8">
        <v>71.83</v>
      </c>
      <c r="Q23" s="8">
        <v>38.840000000000003</v>
      </c>
      <c r="R23" s="137">
        <f t="shared" si="10"/>
        <v>54.072114715300025</v>
      </c>
      <c r="S23" s="9" t="s">
        <v>28</v>
      </c>
      <c r="T23" s="68">
        <v>7.4</v>
      </c>
      <c r="U23" s="9" t="s">
        <v>28</v>
      </c>
      <c r="V23" s="68">
        <v>7</v>
      </c>
      <c r="W23" s="9" t="s">
        <v>28</v>
      </c>
      <c r="X23" s="68">
        <v>6.4</v>
      </c>
      <c r="Y23" s="47"/>
    </row>
    <row r="24" spans="1:25" ht="13.8">
      <c r="A24" s="73" t="s">
        <v>48</v>
      </c>
      <c r="B24" s="2">
        <v>12.67</v>
      </c>
      <c r="C24" s="2">
        <v>10.92</v>
      </c>
      <c r="D24" s="26">
        <f t="shared" si="5"/>
        <v>86.187845303867405</v>
      </c>
      <c r="E24" s="2">
        <v>6.2</v>
      </c>
      <c r="F24" s="97"/>
      <c r="G24" s="7" t="s">
        <v>148</v>
      </c>
      <c r="H24" s="3" t="s">
        <v>124</v>
      </c>
      <c r="I24" s="3">
        <v>2</v>
      </c>
      <c r="J24" s="3">
        <v>4077</v>
      </c>
      <c r="K24" s="3">
        <v>900</v>
      </c>
      <c r="L24" s="8">
        <v>91.98</v>
      </c>
      <c r="M24" s="2">
        <v>77.48</v>
      </c>
      <c r="N24" s="137">
        <f t="shared" si="0"/>
        <v>84.2357034137856</v>
      </c>
      <c r="O24" s="9" t="s">
        <v>116</v>
      </c>
      <c r="P24" s="8">
        <v>69.790000000000006</v>
      </c>
      <c r="Q24" s="8">
        <v>38.08</v>
      </c>
      <c r="R24" s="137">
        <f>IF(P24&gt;0,Q24/P24*100,0)</f>
        <v>54.563691073219658</v>
      </c>
      <c r="S24" s="9" t="s">
        <v>29</v>
      </c>
      <c r="T24" s="68">
        <v>7.4</v>
      </c>
      <c r="U24" s="9" t="s">
        <v>29</v>
      </c>
      <c r="V24" s="68">
        <v>7.2</v>
      </c>
      <c r="W24" s="9" t="s">
        <v>29</v>
      </c>
      <c r="X24" s="68">
        <v>6.4</v>
      </c>
      <c r="Y24" s="47"/>
    </row>
    <row r="25" spans="1:25" ht="13.8">
      <c r="A25" s="73" t="s">
        <v>49</v>
      </c>
      <c r="B25" s="2">
        <v>11.33</v>
      </c>
      <c r="C25" s="2">
        <v>9.75</v>
      </c>
      <c r="D25" s="26">
        <f t="shared" si="5"/>
        <v>86.054721977052068</v>
      </c>
      <c r="E25" s="2">
        <v>6.5</v>
      </c>
      <c r="F25" s="97"/>
      <c r="G25" s="7" t="s">
        <v>149</v>
      </c>
      <c r="H25" s="3" t="s">
        <v>124</v>
      </c>
      <c r="I25" s="3">
        <v>6</v>
      </c>
      <c r="J25" s="3">
        <v>4078</v>
      </c>
      <c r="K25" s="3">
        <v>1100</v>
      </c>
      <c r="L25" s="8">
        <v>91.8</v>
      </c>
      <c r="M25" s="2">
        <v>76.8</v>
      </c>
      <c r="N25" s="137">
        <f t="shared" si="0"/>
        <v>83.66013071895425</v>
      </c>
      <c r="O25" s="9" t="s">
        <v>117</v>
      </c>
      <c r="P25" s="8">
        <v>71.61</v>
      </c>
      <c r="Q25" s="8">
        <v>38.04</v>
      </c>
      <c r="R25" s="137">
        <f t="shared" si="10"/>
        <v>53.121072475911177</v>
      </c>
      <c r="S25" s="9" t="s">
        <v>63</v>
      </c>
      <c r="T25" s="68">
        <v>7.7</v>
      </c>
      <c r="U25" s="9" t="s">
        <v>63</v>
      </c>
      <c r="V25" s="68">
        <v>7.2</v>
      </c>
      <c r="W25" s="9" t="s">
        <v>63</v>
      </c>
      <c r="X25" s="68">
        <v>6.4</v>
      </c>
      <c r="Y25" s="47"/>
    </row>
    <row r="26" spans="1:25" ht="15.6">
      <c r="A26" s="73" t="s">
        <v>50</v>
      </c>
      <c r="B26" s="2">
        <v>12.1</v>
      </c>
      <c r="C26" s="2">
        <v>10.51</v>
      </c>
      <c r="D26" s="26">
        <f t="shared" si="5"/>
        <v>86.859504132231407</v>
      </c>
      <c r="E26" s="2">
        <v>5.9</v>
      </c>
      <c r="F26" s="97"/>
      <c r="G26" s="7" t="s">
        <v>149</v>
      </c>
      <c r="H26" s="3" t="s">
        <v>124</v>
      </c>
      <c r="I26" s="3">
        <v>1</v>
      </c>
      <c r="J26" s="3">
        <v>4079</v>
      </c>
      <c r="K26" s="3">
        <v>600</v>
      </c>
      <c r="L26" s="8"/>
      <c r="M26" s="2"/>
      <c r="N26" s="137">
        <f t="shared" si="0"/>
        <v>0</v>
      </c>
      <c r="O26" s="28" t="s">
        <v>4</v>
      </c>
      <c r="P26" s="25">
        <f t="shared" ref="P26" si="11">AVERAGE(P20:P25)</f>
        <v>70.742500000000007</v>
      </c>
      <c r="Q26" s="25">
        <f t="shared" ref="Q26" si="12">AVERAGE(Q20:Q25)</f>
        <v>37.895000000000003</v>
      </c>
      <c r="R26" s="137">
        <f>IF(P26&gt;0,Q26/P26*100,0)</f>
        <v>53.56751599109446</v>
      </c>
      <c r="S26" s="9" t="s">
        <v>31</v>
      </c>
      <c r="T26" s="68">
        <v>7.4</v>
      </c>
      <c r="U26" s="9" t="s">
        <v>31</v>
      </c>
      <c r="V26" s="68">
        <v>7.3</v>
      </c>
      <c r="W26" s="9" t="s">
        <v>31</v>
      </c>
      <c r="X26" s="68">
        <v>6.6</v>
      </c>
      <c r="Y26" s="47"/>
    </row>
    <row r="27" spans="1:25" ht="13.8">
      <c r="A27" s="73" t="s">
        <v>51</v>
      </c>
      <c r="B27" s="2">
        <v>13.47</v>
      </c>
      <c r="C27" s="2">
        <v>11.55</v>
      </c>
      <c r="D27" s="26">
        <f t="shared" si="5"/>
        <v>85.746102449888639</v>
      </c>
      <c r="E27" s="2">
        <v>6.2</v>
      </c>
      <c r="F27" s="97"/>
      <c r="G27" s="7" t="s">
        <v>151</v>
      </c>
      <c r="H27" s="3" t="s">
        <v>124</v>
      </c>
      <c r="I27" s="3">
        <v>3</v>
      </c>
      <c r="J27" s="3">
        <v>4080</v>
      </c>
      <c r="K27" s="3">
        <v>900</v>
      </c>
      <c r="L27" s="2">
        <v>91.48</v>
      </c>
      <c r="M27" s="2">
        <v>78.12</v>
      </c>
      <c r="N27" s="137">
        <f t="shared" si="0"/>
        <v>85.395714910362912</v>
      </c>
      <c r="O27" s="9" t="s">
        <v>0</v>
      </c>
      <c r="P27" s="12"/>
      <c r="Q27" s="12"/>
      <c r="R27" s="54"/>
      <c r="S27" s="9" t="s">
        <v>32</v>
      </c>
      <c r="T27" s="68">
        <v>7.2</v>
      </c>
      <c r="U27" s="9" t="s">
        <v>32</v>
      </c>
      <c r="V27" s="68">
        <v>7.2</v>
      </c>
      <c r="W27" s="9" t="s">
        <v>32</v>
      </c>
      <c r="X27" s="68">
        <v>6.7</v>
      </c>
      <c r="Y27" s="47"/>
    </row>
    <row r="28" spans="1:25" ht="15.6">
      <c r="A28" s="24" t="s">
        <v>4</v>
      </c>
      <c r="B28" s="25">
        <f>AVERAGE(B22:B27)</f>
        <v>12.506</v>
      </c>
      <c r="C28" s="25">
        <f>AVERAGE(C22:C27)</f>
        <v>10.681999999999999</v>
      </c>
      <c r="D28" s="26">
        <f t="shared" si="5"/>
        <v>85.415000799616166</v>
      </c>
      <c r="E28" s="25">
        <f>AVERAGE(E22:E27)</f>
        <v>6.1800000000000006</v>
      </c>
      <c r="F28" s="25"/>
      <c r="G28" s="7" t="s">
        <v>153</v>
      </c>
      <c r="H28" s="3" t="s">
        <v>124</v>
      </c>
      <c r="I28" s="3">
        <v>1</v>
      </c>
      <c r="J28" s="3">
        <v>4081</v>
      </c>
      <c r="K28" s="3">
        <v>600</v>
      </c>
      <c r="L28" s="8"/>
      <c r="M28" s="2"/>
      <c r="N28" s="137">
        <f t="shared" si="0"/>
        <v>0</v>
      </c>
      <c r="O28" s="159" t="s">
        <v>67</v>
      </c>
      <c r="P28" s="160"/>
      <c r="Q28" s="160"/>
      <c r="R28" s="161"/>
      <c r="S28" s="9" t="s">
        <v>33</v>
      </c>
      <c r="T28" s="68">
        <v>7.3</v>
      </c>
      <c r="U28" s="9" t="s">
        <v>33</v>
      </c>
      <c r="V28" s="68">
        <v>7.2</v>
      </c>
      <c r="W28" s="9" t="s">
        <v>33</v>
      </c>
      <c r="X28" s="68">
        <v>6.3</v>
      </c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 t="s">
        <v>154</v>
      </c>
      <c r="H29" s="3" t="s">
        <v>124</v>
      </c>
      <c r="I29" s="3">
        <v>7</v>
      </c>
      <c r="J29" s="3">
        <v>4082</v>
      </c>
      <c r="K29" s="75">
        <v>1800</v>
      </c>
      <c r="L29" s="76">
        <v>90.6</v>
      </c>
      <c r="M29" s="2">
        <v>79.319999999999993</v>
      </c>
      <c r="N29" s="137">
        <f t="shared" si="0"/>
        <v>87.549668874172184</v>
      </c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>
        <v>7.4</v>
      </c>
      <c r="U29" s="9" t="s">
        <v>34</v>
      </c>
      <c r="V29" s="68">
        <v>7.1</v>
      </c>
      <c r="W29" s="9" t="s">
        <v>34</v>
      </c>
      <c r="X29" s="68">
        <v>6.4</v>
      </c>
      <c r="Y29" s="47"/>
    </row>
    <row r="30" spans="1:25" ht="15.6">
      <c r="A30" s="73" t="s">
        <v>46</v>
      </c>
      <c r="B30" s="2"/>
      <c r="C30" s="2"/>
      <c r="D30" s="26">
        <f t="shared" si="5"/>
        <v>0</v>
      </c>
      <c r="E30" s="2"/>
      <c r="F30" s="97"/>
      <c r="G30" s="7" t="s">
        <v>155</v>
      </c>
      <c r="H30" s="3" t="s">
        <v>124</v>
      </c>
      <c r="I30" s="3">
        <v>6</v>
      </c>
      <c r="J30" s="3">
        <v>4083</v>
      </c>
      <c r="K30" s="3">
        <v>1100</v>
      </c>
      <c r="L30" s="2">
        <v>91.96</v>
      </c>
      <c r="M30" s="2">
        <v>78.959999999999994</v>
      </c>
      <c r="N30" s="137">
        <f t="shared" si="0"/>
        <v>85.863418877772943</v>
      </c>
      <c r="O30" s="54" t="s">
        <v>14</v>
      </c>
      <c r="P30" s="2">
        <v>84.18</v>
      </c>
      <c r="Q30" s="2">
        <v>29.04</v>
      </c>
      <c r="R30" s="137">
        <f t="shared" ref="R30:R35" si="13">IF(P30&gt;0,Q30/P30*100,0)</f>
        <v>34.497505345687806</v>
      </c>
      <c r="S30" s="28" t="s">
        <v>4</v>
      </c>
      <c r="T30" s="25">
        <f>AVERAGE(T6:T29)</f>
        <v>7.295238095238096</v>
      </c>
      <c r="U30" s="28" t="s">
        <v>4</v>
      </c>
      <c r="V30" s="25">
        <f>AVERAGE(V6:V29)</f>
        <v>7.1599999999999993</v>
      </c>
      <c r="W30" s="28" t="s">
        <v>4</v>
      </c>
      <c r="X30" s="25">
        <f>AVERAGE(X6:X29)</f>
        <v>6.44</v>
      </c>
      <c r="Y30" s="47"/>
    </row>
    <row r="31" spans="1:25" ht="13.8">
      <c r="A31" s="73" t="s">
        <v>47</v>
      </c>
      <c r="B31" s="2"/>
      <c r="C31" s="2"/>
      <c r="D31" s="26">
        <f t="shared" si="5"/>
        <v>0</v>
      </c>
      <c r="E31" s="2"/>
      <c r="F31" s="97"/>
      <c r="G31" s="7" t="s">
        <v>156</v>
      </c>
      <c r="H31" s="3" t="s">
        <v>124</v>
      </c>
      <c r="I31" s="3">
        <v>4</v>
      </c>
      <c r="J31" s="3">
        <v>4084</v>
      </c>
      <c r="K31" s="3">
        <v>900</v>
      </c>
      <c r="L31" s="8">
        <v>91.44</v>
      </c>
      <c r="M31" s="2">
        <v>78.56</v>
      </c>
      <c r="N31" s="137">
        <f t="shared" si="0"/>
        <v>85.914260717410329</v>
      </c>
      <c r="O31" s="54" t="s">
        <v>15</v>
      </c>
      <c r="P31" s="2">
        <v>81.599999999999994</v>
      </c>
      <c r="Q31" s="2">
        <v>28.48</v>
      </c>
      <c r="R31" s="137">
        <f t="shared" si="13"/>
        <v>34.901960784313729</v>
      </c>
      <c r="S31" s="177" t="s">
        <v>64</v>
      </c>
      <c r="T31" s="178"/>
      <c r="U31" s="172" t="s">
        <v>73</v>
      </c>
      <c r="V31" s="173"/>
      <c r="W31" s="155" t="s">
        <v>45</v>
      </c>
      <c r="X31" s="156"/>
      <c r="Y31" s="47"/>
    </row>
    <row r="32" spans="1:25" ht="15">
      <c r="A32" s="73" t="s">
        <v>48</v>
      </c>
      <c r="B32" s="2">
        <v>3.08</v>
      </c>
      <c r="C32" s="2">
        <v>1.76</v>
      </c>
      <c r="D32" s="26">
        <f t="shared" si="5"/>
        <v>57.142857142857139</v>
      </c>
      <c r="E32" s="2">
        <v>6.8</v>
      </c>
      <c r="F32" s="97"/>
      <c r="G32" s="7" t="s">
        <v>157</v>
      </c>
      <c r="H32" s="3" t="s">
        <v>124</v>
      </c>
      <c r="I32" s="3">
        <v>2</v>
      </c>
      <c r="J32" s="3">
        <v>4085</v>
      </c>
      <c r="K32" s="75">
        <v>900</v>
      </c>
      <c r="L32" s="76">
        <v>91.22</v>
      </c>
      <c r="M32" s="2">
        <v>79.12</v>
      </c>
      <c r="N32" s="137">
        <f t="shared" si="0"/>
        <v>86.7353650515238</v>
      </c>
      <c r="O32" s="54" t="s">
        <v>62</v>
      </c>
      <c r="P32" s="2">
        <v>83.36</v>
      </c>
      <c r="Q32" s="2">
        <v>29.32</v>
      </c>
      <c r="R32" s="137">
        <f t="shared" si="13"/>
        <v>35.172744721689057</v>
      </c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>
        <v>1.74</v>
      </c>
      <c r="C33" s="2">
        <v>1.25</v>
      </c>
      <c r="D33" s="26">
        <f t="shared" si="5"/>
        <v>71.839080459770116</v>
      </c>
      <c r="E33" s="2">
        <v>7.3</v>
      </c>
      <c r="F33" s="97"/>
      <c r="G33" s="7" t="s">
        <v>158</v>
      </c>
      <c r="H33" s="22" t="s">
        <v>124</v>
      </c>
      <c r="I33" s="22">
        <v>1</v>
      </c>
      <c r="J33" s="22">
        <v>4086</v>
      </c>
      <c r="K33" s="22">
        <v>600</v>
      </c>
      <c r="L33" s="23"/>
      <c r="M33" s="2"/>
      <c r="N33" s="137">
        <f t="shared" si="0"/>
        <v>0</v>
      </c>
      <c r="O33" s="72" t="s">
        <v>13</v>
      </c>
      <c r="P33" s="2">
        <v>85.68</v>
      </c>
      <c r="Q33" s="2">
        <v>29.8</v>
      </c>
      <c r="R33" s="137">
        <f t="shared" si="13"/>
        <v>34.780578898225954</v>
      </c>
      <c r="S33" s="9" t="s">
        <v>24</v>
      </c>
      <c r="T33" s="68">
        <v>9.1999999999999993</v>
      </c>
      <c r="U33" s="9" t="s">
        <v>24</v>
      </c>
      <c r="V33" s="68">
        <v>8.6</v>
      </c>
      <c r="W33" s="12" t="s">
        <v>24</v>
      </c>
      <c r="X33" s="81">
        <v>7.9</v>
      </c>
      <c r="Y33" s="47"/>
    </row>
    <row r="34" spans="1:25" ht="13.8">
      <c r="A34" s="73" t="s">
        <v>50</v>
      </c>
      <c r="B34" s="2">
        <v>2.06</v>
      </c>
      <c r="C34" s="2">
        <v>1.49</v>
      </c>
      <c r="D34" s="26">
        <f t="shared" si="5"/>
        <v>72.330097087378647</v>
      </c>
      <c r="E34" s="2">
        <v>6.9</v>
      </c>
      <c r="F34" s="97"/>
      <c r="G34" s="7" t="s">
        <v>158</v>
      </c>
      <c r="H34" s="22" t="s">
        <v>124</v>
      </c>
      <c r="I34" s="22">
        <v>3</v>
      </c>
      <c r="J34" s="22">
        <v>4087</v>
      </c>
      <c r="K34" s="22">
        <v>900</v>
      </c>
      <c r="L34" s="23">
        <v>91.5</v>
      </c>
      <c r="M34" s="2">
        <v>78.72</v>
      </c>
      <c r="N34" s="137">
        <f t="shared" si="0"/>
        <v>86.032786885245898</v>
      </c>
      <c r="O34" s="54" t="s">
        <v>16</v>
      </c>
      <c r="P34" s="2"/>
      <c r="Q34" s="2"/>
      <c r="R34" s="137">
        <f t="shared" si="13"/>
        <v>0</v>
      </c>
      <c r="S34" s="9" t="s">
        <v>25</v>
      </c>
      <c r="T34" s="68"/>
      <c r="U34" s="9" t="s">
        <v>25</v>
      </c>
      <c r="V34" s="68"/>
      <c r="W34" s="12" t="s">
        <v>25</v>
      </c>
      <c r="X34" s="81"/>
      <c r="Y34" s="47"/>
    </row>
    <row r="35" spans="1:25" ht="13.8">
      <c r="A35" s="73" t="s">
        <v>51</v>
      </c>
      <c r="B35" s="2">
        <v>2.5</v>
      </c>
      <c r="C35" s="2">
        <v>1.53</v>
      </c>
      <c r="D35" s="26">
        <f t="shared" si="5"/>
        <v>61.199999999999996</v>
      </c>
      <c r="E35" s="2">
        <v>6.8</v>
      </c>
      <c r="F35" s="97"/>
      <c r="G35" s="7" t="s">
        <v>159</v>
      </c>
      <c r="H35" s="22" t="s">
        <v>124</v>
      </c>
      <c r="I35" s="22">
        <v>7</v>
      </c>
      <c r="J35" s="22">
        <v>4088</v>
      </c>
      <c r="K35" s="22">
        <v>1800</v>
      </c>
      <c r="L35" s="23">
        <v>91.06</v>
      </c>
      <c r="M35" s="2">
        <v>79.400000000000006</v>
      </c>
      <c r="N35" s="137">
        <f t="shared" si="0"/>
        <v>87.195255875247085</v>
      </c>
      <c r="O35" s="54" t="s">
        <v>61</v>
      </c>
      <c r="P35" s="2"/>
      <c r="Q35" s="2"/>
      <c r="R35" s="137">
        <f t="shared" si="13"/>
        <v>0</v>
      </c>
      <c r="S35" s="9" t="s">
        <v>26</v>
      </c>
      <c r="T35" s="68"/>
      <c r="U35" s="9" t="s">
        <v>26</v>
      </c>
      <c r="V35" s="68"/>
      <c r="W35" s="12" t="s">
        <v>26</v>
      </c>
      <c r="X35" s="81"/>
      <c r="Y35" s="47"/>
    </row>
    <row r="36" spans="1:25" ht="15.6">
      <c r="A36" s="24" t="s">
        <v>4</v>
      </c>
      <c r="B36" s="25">
        <f>AVERAGE(B30:B35)</f>
        <v>2.3450000000000002</v>
      </c>
      <c r="C36" s="25">
        <f>AVERAGE(C30:C35)</f>
        <v>1.5075000000000001</v>
      </c>
      <c r="D36" s="26">
        <f t="shared" si="5"/>
        <v>64.285714285714278</v>
      </c>
      <c r="E36" s="25">
        <f>AVERAGE(E30:E35)</f>
        <v>6.95</v>
      </c>
      <c r="F36" s="27"/>
      <c r="G36" s="7" t="s">
        <v>160</v>
      </c>
      <c r="H36" s="22" t="s">
        <v>124</v>
      </c>
      <c r="I36" s="22">
        <v>6</v>
      </c>
      <c r="J36" s="22">
        <v>4089</v>
      </c>
      <c r="K36" s="22">
        <v>1100</v>
      </c>
      <c r="L36" s="23">
        <v>92</v>
      </c>
      <c r="M36" s="2">
        <v>78.2</v>
      </c>
      <c r="N36" s="137">
        <f t="shared" si="0"/>
        <v>85</v>
      </c>
      <c r="O36" s="28" t="s">
        <v>4</v>
      </c>
      <c r="P36" s="25">
        <f t="shared" ref="P36" si="14">AVERAGE(P30:P35)</f>
        <v>83.704999999999998</v>
      </c>
      <c r="Q36" s="25">
        <f t="shared" ref="Q36" si="15">AVERAGE(Q30:Q35)</f>
        <v>29.16</v>
      </c>
      <c r="R36" s="137">
        <f>IF(P36&gt;0,Q36/P36*100,0)</f>
        <v>34.836628636282178</v>
      </c>
      <c r="S36" s="9" t="s">
        <v>39</v>
      </c>
      <c r="T36" s="68">
        <v>9.1</v>
      </c>
      <c r="U36" s="9" t="s">
        <v>39</v>
      </c>
      <c r="V36" s="68">
        <v>8.8000000000000007</v>
      </c>
      <c r="W36" s="12" t="s">
        <v>39</v>
      </c>
      <c r="X36" s="81">
        <v>8</v>
      </c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 t="s">
        <v>161</v>
      </c>
      <c r="H37" s="22" t="s">
        <v>124</v>
      </c>
      <c r="I37" s="22">
        <v>2</v>
      </c>
      <c r="J37" s="22">
        <v>4090</v>
      </c>
      <c r="K37" s="22">
        <v>900</v>
      </c>
      <c r="L37" s="23">
        <v>92.06</v>
      </c>
      <c r="M37" s="2">
        <v>78.959999999999994</v>
      </c>
      <c r="N37" s="137">
        <f t="shared" si="0"/>
        <v>85.770149902237662</v>
      </c>
      <c r="O37" s="54"/>
      <c r="P37" s="9"/>
      <c r="Q37" s="9"/>
      <c r="R37" s="9"/>
      <c r="S37" s="9" t="s">
        <v>40</v>
      </c>
      <c r="T37" s="68">
        <v>9.3000000000000007</v>
      </c>
      <c r="U37" s="9" t="s">
        <v>40</v>
      </c>
      <c r="V37" s="68">
        <v>8.9</v>
      </c>
      <c r="W37" s="12" t="s">
        <v>40</v>
      </c>
      <c r="X37" s="81">
        <v>8.1999999999999993</v>
      </c>
      <c r="Y37" s="47"/>
    </row>
    <row r="38" spans="1:25" ht="13.8">
      <c r="A38" s="73" t="s">
        <v>46</v>
      </c>
      <c r="B38" s="2"/>
      <c r="C38" s="2"/>
      <c r="D38" s="26">
        <f t="shared" si="5"/>
        <v>0</v>
      </c>
      <c r="E38" s="2"/>
      <c r="F38" s="97"/>
      <c r="G38" s="7" t="s">
        <v>161</v>
      </c>
      <c r="H38" s="22" t="s">
        <v>124</v>
      </c>
      <c r="I38" s="22">
        <v>4</v>
      </c>
      <c r="J38" s="22">
        <v>4091</v>
      </c>
      <c r="K38" s="22">
        <v>900</v>
      </c>
      <c r="L38" s="23">
        <v>91.96</v>
      </c>
      <c r="M38" s="2">
        <v>78.8</v>
      </c>
      <c r="N38" s="137">
        <f t="shared" si="0"/>
        <v>85.689430187037843</v>
      </c>
      <c r="O38" s="174" t="s">
        <v>58</v>
      </c>
      <c r="P38" s="175"/>
      <c r="Q38" s="175"/>
      <c r="R38" s="176"/>
      <c r="S38" s="9" t="s">
        <v>41</v>
      </c>
      <c r="T38" s="68">
        <v>9.5</v>
      </c>
      <c r="U38" s="9" t="s">
        <v>41</v>
      </c>
      <c r="V38" s="68">
        <v>8.8000000000000007</v>
      </c>
      <c r="W38" s="12" t="s">
        <v>41</v>
      </c>
      <c r="X38" s="81">
        <v>8.1</v>
      </c>
      <c r="Y38" s="47"/>
    </row>
    <row r="39" spans="1:25" ht="13.8">
      <c r="A39" s="73" t="s">
        <v>47</v>
      </c>
      <c r="B39" s="2">
        <v>2.17</v>
      </c>
      <c r="C39" s="2">
        <v>1.65</v>
      </c>
      <c r="D39" s="26">
        <f t="shared" si="5"/>
        <v>76.036866359447004</v>
      </c>
      <c r="E39" s="2">
        <v>7.6</v>
      </c>
      <c r="F39" s="97"/>
      <c r="G39" s="7" t="s">
        <v>162</v>
      </c>
      <c r="H39" s="22" t="s">
        <v>124</v>
      </c>
      <c r="I39" s="22">
        <v>1</v>
      </c>
      <c r="J39" s="22">
        <v>4092</v>
      </c>
      <c r="K39" s="22">
        <v>600</v>
      </c>
      <c r="L39" s="23"/>
      <c r="M39" s="2"/>
      <c r="N39" s="137">
        <f t="shared" si="0"/>
        <v>0</v>
      </c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>
        <v>9.5</v>
      </c>
      <c r="U39" s="9" t="s">
        <v>18</v>
      </c>
      <c r="V39" s="68">
        <v>8.9</v>
      </c>
      <c r="W39" s="12" t="s">
        <v>18</v>
      </c>
      <c r="X39" s="81">
        <v>8.1999999999999993</v>
      </c>
      <c r="Y39" s="47"/>
    </row>
    <row r="40" spans="1:25" ht="13.8">
      <c r="A40" s="73" t="s">
        <v>48</v>
      </c>
      <c r="B40" s="2">
        <v>1.91</v>
      </c>
      <c r="C40" s="2">
        <v>1.48</v>
      </c>
      <c r="D40" s="26">
        <f t="shared" si="5"/>
        <v>77.486910994764401</v>
      </c>
      <c r="E40" s="2">
        <v>7.4</v>
      </c>
      <c r="F40" s="97"/>
      <c r="G40" s="7" t="s">
        <v>162</v>
      </c>
      <c r="H40" s="22" t="s">
        <v>124</v>
      </c>
      <c r="I40" s="22">
        <v>4</v>
      </c>
      <c r="J40" s="22">
        <v>4093</v>
      </c>
      <c r="K40" s="22">
        <v>900</v>
      </c>
      <c r="L40" s="23">
        <v>91.64</v>
      </c>
      <c r="M40" s="2">
        <v>78.040000000000006</v>
      </c>
      <c r="N40" s="137">
        <f t="shared" si="0"/>
        <v>85.15931907463991</v>
      </c>
      <c r="O40" s="9" t="s">
        <v>114</v>
      </c>
      <c r="P40" s="8">
        <v>92.38</v>
      </c>
      <c r="Q40" s="8">
        <v>86.96</v>
      </c>
      <c r="R40" s="137">
        <f t="shared" ref="R40:R43" si="16">IF(P40&gt;0,Q40/P40*100,0)</f>
        <v>94.132929205455724</v>
      </c>
      <c r="S40" s="9" t="s">
        <v>30</v>
      </c>
      <c r="T40" s="68">
        <v>9.1</v>
      </c>
      <c r="U40" s="9" t="s">
        <v>30</v>
      </c>
      <c r="V40" s="68">
        <v>8.6999999999999993</v>
      </c>
      <c r="W40" s="12" t="s">
        <v>30</v>
      </c>
      <c r="X40" s="81"/>
      <c r="Y40" s="47"/>
    </row>
    <row r="41" spans="1:25" ht="13.8">
      <c r="A41" s="73" t="s">
        <v>49</v>
      </c>
      <c r="B41" s="2">
        <v>2.4500000000000002</v>
      </c>
      <c r="C41" s="2">
        <v>2.13</v>
      </c>
      <c r="D41" s="26">
        <f t="shared" si="5"/>
        <v>86.938775510204067</v>
      </c>
      <c r="E41" s="2">
        <v>7.4</v>
      </c>
      <c r="F41" s="97"/>
      <c r="G41" s="7" t="s">
        <v>164</v>
      </c>
      <c r="H41" s="22" t="s">
        <v>124</v>
      </c>
      <c r="I41" s="22">
        <v>6</v>
      </c>
      <c r="J41" s="22">
        <v>4094</v>
      </c>
      <c r="K41" s="22">
        <v>1100</v>
      </c>
      <c r="L41" s="23">
        <v>91.34</v>
      </c>
      <c r="M41" s="2">
        <v>77.36</v>
      </c>
      <c r="N41" s="137">
        <f t="shared" si="0"/>
        <v>84.69454784322312</v>
      </c>
      <c r="O41" s="119" t="s">
        <v>115</v>
      </c>
      <c r="P41" s="8">
        <v>92.06</v>
      </c>
      <c r="Q41" s="8">
        <v>84</v>
      </c>
      <c r="R41" s="137">
        <f t="shared" si="16"/>
        <v>91.244840321529423</v>
      </c>
      <c r="S41" s="9" t="s">
        <v>56</v>
      </c>
      <c r="T41" s="68">
        <v>8.8000000000000007</v>
      </c>
      <c r="U41" s="9" t="s">
        <v>56</v>
      </c>
      <c r="V41" s="68">
        <v>8.6</v>
      </c>
      <c r="W41" s="12" t="s">
        <v>56</v>
      </c>
      <c r="X41" s="81">
        <v>8.3000000000000007</v>
      </c>
      <c r="Y41" s="47"/>
    </row>
    <row r="42" spans="1:25" ht="13.8">
      <c r="A42" s="73" t="s">
        <v>50</v>
      </c>
      <c r="B42" s="2">
        <v>2.5</v>
      </c>
      <c r="C42" s="2">
        <v>1.93</v>
      </c>
      <c r="D42" s="26">
        <f t="shared" si="5"/>
        <v>77.2</v>
      </c>
      <c r="E42" s="2">
        <v>7.1</v>
      </c>
      <c r="F42" s="97"/>
      <c r="G42" s="7" t="s">
        <v>165</v>
      </c>
      <c r="H42" s="22" t="s">
        <v>124</v>
      </c>
      <c r="I42" s="22">
        <v>2</v>
      </c>
      <c r="J42" s="22">
        <v>4095</v>
      </c>
      <c r="K42" s="22">
        <v>900</v>
      </c>
      <c r="L42" s="23">
        <v>91.66</v>
      </c>
      <c r="M42" s="2">
        <v>79.28</v>
      </c>
      <c r="N42" s="137">
        <f t="shared" si="0"/>
        <v>86.493563168230423</v>
      </c>
      <c r="O42" s="9" t="s">
        <v>116</v>
      </c>
      <c r="P42" s="8">
        <v>93.62</v>
      </c>
      <c r="Q42" s="8">
        <v>88.16</v>
      </c>
      <c r="R42" s="137">
        <f t="shared" si="16"/>
        <v>94.167912839136932</v>
      </c>
      <c r="S42" s="9" t="s">
        <v>19</v>
      </c>
      <c r="T42" s="68">
        <v>9.1999999999999993</v>
      </c>
      <c r="U42" s="9" t="s">
        <v>19</v>
      </c>
      <c r="V42" s="68">
        <v>8.5</v>
      </c>
      <c r="W42" s="12" t="s">
        <v>19</v>
      </c>
      <c r="X42" s="81">
        <v>8</v>
      </c>
      <c r="Y42" s="47"/>
    </row>
    <row r="43" spans="1:25" ht="13.8">
      <c r="A43" s="73" t="s">
        <v>51</v>
      </c>
      <c r="B43" s="2">
        <v>2.78</v>
      </c>
      <c r="C43" s="2">
        <v>2.21</v>
      </c>
      <c r="D43" s="26">
        <f t="shared" si="5"/>
        <v>79.496402877697847</v>
      </c>
      <c r="E43" s="2">
        <v>7.4</v>
      </c>
      <c r="F43" s="97"/>
      <c r="G43" s="7" t="s">
        <v>166</v>
      </c>
      <c r="H43" s="22" t="s">
        <v>124</v>
      </c>
      <c r="I43" s="22">
        <v>4</v>
      </c>
      <c r="J43" s="22">
        <v>4096</v>
      </c>
      <c r="K43" s="22">
        <v>900</v>
      </c>
      <c r="L43" s="23">
        <v>91.38</v>
      </c>
      <c r="M43" s="2">
        <v>78.36</v>
      </c>
      <c r="N43" s="137">
        <f t="shared" si="0"/>
        <v>85.75180564674983</v>
      </c>
      <c r="O43" s="9" t="s">
        <v>117</v>
      </c>
      <c r="P43" s="8">
        <v>92.5</v>
      </c>
      <c r="Q43" s="8">
        <v>87.84</v>
      </c>
      <c r="R43" s="137">
        <f t="shared" si="16"/>
        <v>94.962162162162173</v>
      </c>
      <c r="S43" s="9" t="s">
        <v>42</v>
      </c>
      <c r="T43" s="68">
        <v>8.9</v>
      </c>
      <c r="U43" s="9" t="s">
        <v>42</v>
      </c>
      <c r="V43" s="68">
        <v>8.6</v>
      </c>
      <c r="W43" s="12" t="s">
        <v>42</v>
      </c>
      <c r="X43" s="81">
        <v>8.6</v>
      </c>
      <c r="Y43" s="47"/>
    </row>
    <row r="44" spans="1:25" ht="15.6">
      <c r="A44" s="24" t="s">
        <v>4</v>
      </c>
      <c r="B44" s="25">
        <f>AVERAGE(B38:B43)</f>
        <v>2.3620000000000001</v>
      </c>
      <c r="C44" s="25">
        <f>AVERAGE(C38:C43)</f>
        <v>1.8799999999999997</v>
      </c>
      <c r="D44" s="26">
        <f t="shared" si="5"/>
        <v>79.593564775613871</v>
      </c>
      <c r="E44" s="25">
        <f>AVERAGE(E38:E43)</f>
        <v>7.38</v>
      </c>
      <c r="F44" s="27"/>
      <c r="G44" s="7" t="s">
        <v>166</v>
      </c>
      <c r="H44" s="22" t="s">
        <v>124</v>
      </c>
      <c r="I44" s="22">
        <v>1</v>
      </c>
      <c r="J44" s="22">
        <v>4097</v>
      </c>
      <c r="K44" s="22">
        <v>600</v>
      </c>
      <c r="L44" s="23"/>
      <c r="M44" s="2"/>
      <c r="N44" s="137">
        <f t="shared" si="0"/>
        <v>0</v>
      </c>
      <c r="O44" s="28" t="s">
        <v>4</v>
      </c>
      <c r="P44" s="25">
        <f t="shared" ref="P44" si="17">AVERAGE(P38:P43)</f>
        <v>92.64</v>
      </c>
      <c r="Q44" s="25">
        <f t="shared" ref="Q44" si="18">AVERAGE(Q38:Q43)</f>
        <v>86.740000000000009</v>
      </c>
      <c r="R44" s="137">
        <f t="shared" ref="R44" si="19">IF(P44&gt;0,Q44/P44*100,0)</f>
        <v>93.631260794473235</v>
      </c>
      <c r="S44" s="9" t="s">
        <v>20</v>
      </c>
      <c r="T44" s="68">
        <v>9.1</v>
      </c>
      <c r="U44" s="9" t="s">
        <v>20</v>
      </c>
      <c r="V44" s="68">
        <v>8.6</v>
      </c>
      <c r="W44" s="12" t="s">
        <v>20</v>
      </c>
      <c r="X44" s="81">
        <v>8.6</v>
      </c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 t="s">
        <v>166</v>
      </c>
      <c r="H45" s="22" t="s">
        <v>124</v>
      </c>
      <c r="I45" s="22">
        <v>8</v>
      </c>
      <c r="J45" s="22">
        <v>4098</v>
      </c>
      <c r="K45" s="22">
        <v>2800</v>
      </c>
      <c r="L45" s="23">
        <v>91.04</v>
      </c>
      <c r="M45" s="2">
        <v>77.36</v>
      </c>
      <c r="N45" s="137">
        <f t="shared" si="0"/>
        <v>84.973637961335669</v>
      </c>
      <c r="O45" s="9"/>
      <c r="P45" s="83"/>
      <c r="Q45" s="83"/>
      <c r="R45" s="9"/>
      <c r="S45" s="9" t="s">
        <v>21</v>
      </c>
      <c r="T45" s="68">
        <v>9.1999999999999993</v>
      </c>
      <c r="U45" s="9" t="s">
        <v>21</v>
      </c>
      <c r="V45" s="68">
        <v>8.6999999999999993</v>
      </c>
      <c r="W45" s="9" t="s">
        <v>21</v>
      </c>
      <c r="X45" s="81">
        <v>8.6999999999999993</v>
      </c>
      <c r="Y45" s="47"/>
    </row>
    <row r="46" spans="1:25" ht="13.8">
      <c r="A46" s="73" t="s">
        <v>46</v>
      </c>
      <c r="B46" s="2"/>
      <c r="C46" s="2"/>
      <c r="D46" s="26">
        <f t="shared" si="5"/>
        <v>0</v>
      </c>
      <c r="E46" s="2"/>
      <c r="F46" s="97"/>
      <c r="G46" s="7">
        <v>4.1666666666666664E-2</v>
      </c>
      <c r="H46" s="22" t="s">
        <v>124</v>
      </c>
      <c r="I46" s="22">
        <v>3</v>
      </c>
      <c r="J46" s="22">
        <v>4099</v>
      </c>
      <c r="K46" s="22">
        <v>900</v>
      </c>
      <c r="L46" s="23">
        <v>91.4</v>
      </c>
      <c r="M46" s="2">
        <v>78.48</v>
      </c>
      <c r="N46" s="137">
        <f t="shared" si="0"/>
        <v>85.864332603938735</v>
      </c>
      <c r="O46" s="162" t="s">
        <v>70</v>
      </c>
      <c r="P46" s="163"/>
      <c r="Q46" s="163"/>
      <c r="R46" s="164"/>
      <c r="S46" s="9" t="s">
        <v>57</v>
      </c>
      <c r="T46" s="68">
        <v>9.4</v>
      </c>
      <c r="U46" s="9" t="s">
        <v>57</v>
      </c>
      <c r="V46" s="68">
        <v>8.8000000000000007</v>
      </c>
      <c r="W46" s="9" t="s">
        <v>57</v>
      </c>
      <c r="X46" s="81">
        <v>8.1</v>
      </c>
      <c r="Y46" s="47"/>
    </row>
    <row r="47" spans="1:25" ht="13.8">
      <c r="A47" s="73" t="s">
        <v>47</v>
      </c>
      <c r="B47" s="2">
        <v>8.36</v>
      </c>
      <c r="C47" s="2">
        <v>7.36</v>
      </c>
      <c r="D47" s="26">
        <f t="shared" si="5"/>
        <v>88.038277511961738</v>
      </c>
      <c r="E47" s="2">
        <v>7.1</v>
      </c>
      <c r="F47" s="97"/>
      <c r="G47" s="7">
        <v>4.5138888888888888E-2</v>
      </c>
      <c r="H47" s="22" t="s">
        <v>124</v>
      </c>
      <c r="I47" s="22">
        <v>6</v>
      </c>
      <c r="J47" s="22">
        <v>4100</v>
      </c>
      <c r="K47" s="22">
        <v>1200</v>
      </c>
      <c r="L47" s="23">
        <v>90.88</v>
      </c>
      <c r="M47" s="2">
        <v>78.48</v>
      </c>
      <c r="N47" s="137">
        <f t="shared" si="0"/>
        <v>86.355633802816911</v>
      </c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>
        <v>9.1999999999999993</v>
      </c>
      <c r="U47" s="9" t="s">
        <v>22</v>
      </c>
      <c r="V47" s="68">
        <v>7.8</v>
      </c>
      <c r="W47" s="9" t="s">
        <v>22</v>
      </c>
      <c r="X47" s="81">
        <v>8</v>
      </c>
      <c r="Y47" s="47"/>
    </row>
    <row r="48" spans="1:25" ht="13.8">
      <c r="A48" s="73" t="s">
        <v>48</v>
      </c>
      <c r="B48" s="2">
        <v>10.95</v>
      </c>
      <c r="C48" s="2">
        <v>9.6300000000000008</v>
      </c>
      <c r="D48" s="26">
        <f t="shared" si="5"/>
        <v>87.945205479452071</v>
      </c>
      <c r="E48" s="2">
        <v>7</v>
      </c>
      <c r="F48" s="97"/>
      <c r="G48" s="7" t="s">
        <v>167</v>
      </c>
      <c r="H48" s="22" t="s">
        <v>124</v>
      </c>
      <c r="I48" s="22">
        <v>7</v>
      </c>
      <c r="J48" s="22">
        <v>4101</v>
      </c>
      <c r="K48" s="22">
        <v>1800</v>
      </c>
      <c r="L48" s="23">
        <v>91.4</v>
      </c>
      <c r="M48" s="2">
        <v>78.88</v>
      </c>
      <c r="N48" s="137">
        <f t="shared" si="0"/>
        <v>86.301969365426686</v>
      </c>
      <c r="O48" s="9" t="s">
        <v>114</v>
      </c>
      <c r="P48" s="8">
        <v>89.84</v>
      </c>
      <c r="Q48" s="8">
        <v>77.959999999999994</v>
      </c>
      <c r="R48" s="137">
        <f t="shared" ref="R48:R51" si="20">IF(P48&gt;0,Q48/P48*100,0)</f>
        <v>86.77649154051646</v>
      </c>
      <c r="S48" s="99" t="s">
        <v>23</v>
      </c>
      <c r="T48" s="68">
        <v>9.1999999999999993</v>
      </c>
      <c r="U48" s="9" t="s">
        <v>23</v>
      </c>
      <c r="V48" s="68">
        <v>7.8</v>
      </c>
      <c r="W48" s="9" t="s">
        <v>23</v>
      </c>
      <c r="X48" s="81">
        <v>7.9</v>
      </c>
      <c r="Y48" s="47"/>
    </row>
    <row r="49" spans="1:25" ht="15">
      <c r="A49" s="73" t="s">
        <v>49</v>
      </c>
      <c r="B49" s="2">
        <v>11.73</v>
      </c>
      <c r="C49" s="2">
        <v>10.210000000000001</v>
      </c>
      <c r="D49" s="26">
        <f t="shared" si="5"/>
        <v>87.041773231031556</v>
      </c>
      <c r="E49" s="2">
        <v>6.9</v>
      </c>
      <c r="F49" s="97"/>
      <c r="G49" s="7" t="s">
        <v>168</v>
      </c>
      <c r="H49" s="22" t="s">
        <v>124</v>
      </c>
      <c r="I49" s="22">
        <v>2</v>
      </c>
      <c r="J49" s="22">
        <v>4102</v>
      </c>
      <c r="K49" s="85">
        <v>900</v>
      </c>
      <c r="L49" s="86">
        <v>90.72</v>
      </c>
      <c r="M49" s="2">
        <v>78.16</v>
      </c>
      <c r="N49" s="137">
        <f t="shared" si="0"/>
        <v>86.15520282186948</v>
      </c>
      <c r="O49" s="119" t="s">
        <v>115</v>
      </c>
      <c r="P49" s="8">
        <v>91.18</v>
      </c>
      <c r="Q49" s="8">
        <v>78.959999999999994</v>
      </c>
      <c r="R49" s="137">
        <f t="shared" si="20"/>
        <v>86.597938144329888</v>
      </c>
      <c r="S49" s="99" t="s">
        <v>27</v>
      </c>
      <c r="T49" s="68">
        <v>9.1</v>
      </c>
      <c r="U49" s="9" t="s">
        <v>27</v>
      </c>
      <c r="V49" s="68">
        <v>8.6</v>
      </c>
      <c r="W49" s="9" t="s">
        <v>27</v>
      </c>
      <c r="X49" s="81">
        <v>7.9</v>
      </c>
      <c r="Y49" s="47"/>
    </row>
    <row r="50" spans="1:25" ht="13.8">
      <c r="A50" s="73" t="s">
        <v>50</v>
      </c>
      <c r="B50" s="2">
        <v>11.6</v>
      </c>
      <c r="C50" s="2">
        <v>10.210000000000001</v>
      </c>
      <c r="D50" s="26">
        <f t="shared" si="5"/>
        <v>88.017241379310349</v>
      </c>
      <c r="E50" s="2">
        <v>7</v>
      </c>
      <c r="F50" s="97"/>
      <c r="G50" s="7" t="s">
        <v>169</v>
      </c>
      <c r="H50" s="87" t="s">
        <v>124</v>
      </c>
      <c r="I50" s="87">
        <v>8</v>
      </c>
      <c r="J50" s="87">
        <v>4103</v>
      </c>
      <c r="K50" s="87">
        <v>2800</v>
      </c>
      <c r="L50" s="87">
        <v>91.2</v>
      </c>
      <c r="M50" s="2">
        <v>79</v>
      </c>
      <c r="N50" s="137">
        <f t="shared" si="0"/>
        <v>86.622807017543863</v>
      </c>
      <c r="O50" s="9" t="s">
        <v>116</v>
      </c>
      <c r="P50" s="8">
        <v>91.56</v>
      </c>
      <c r="Q50" s="8">
        <v>76.52</v>
      </c>
      <c r="R50" s="137">
        <f t="shared" si="20"/>
        <v>83.573612931411091</v>
      </c>
      <c r="S50" s="9" t="s">
        <v>28</v>
      </c>
      <c r="T50" s="68">
        <v>9.1999999999999993</v>
      </c>
      <c r="U50" s="9" t="s">
        <v>28</v>
      </c>
      <c r="V50" s="68">
        <v>8.6</v>
      </c>
      <c r="W50" s="9" t="s">
        <v>28</v>
      </c>
      <c r="X50" s="81">
        <v>7.9</v>
      </c>
      <c r="Y50" s="47"/>
    </row>
    <row r="51" spans="1:25" ht="13.8">
      <c r="A51" s="73" t="s">
        <v>51</v>
      </c>
      <c r="B51" s="2">
        <v>12.43</v>
      </c>
      <c r="C51" s="2">
        <v>10.79</v>
      </c>
      <c r="D51" s="26">
        <f t="shared" si="5"/>
        <v>86.806114239742556</v>
      </c>
      <c r="E51" s="2">
        <v>7.2</v>
      </c>
      <c r="F51" s="97"/>
      <c r="G51" s="7">
        <v>0.11458333333333333</v>
      </c>
      <c r="H51" s="22" t="s">
        <v>124</v>
      </c>
      <c r="I51" s="22">
        <v>4</v>
      </c>
      <c r="J51" s="22">
        <v>4104</v>
      </c>
      <c r="K51" s="22">
        <v>900</v>
      </c>
      <c r="L51" s="22">
        <v>91.38</v>
      </c>
      <c r="M51" s="2">
        <v>78.239999999999995</v>
      </c>
      <c r="N51" s="137">
        <f t="shared" si="0"/>
        <v>85.620485883125411</v>
      </c>
      <c r="O51" s="9" t="s">
        <v>117</v>
      </c>
      <c r="P51" s="8">
        <v>90.6</v>
      </c>
      <c r="Q51" s="8">
        <v>77.56</v>
      </c>
      <c r="R51" s="137">
        <f t="shared" si="20"/>
        <v>85.607064017660051</v>
      </c>
      <c r="S51" s="9" t="s">
        <v>29</v>
      </c>
      <c r="T51" s="68">
        <v>9.1</v>
      </c>
      <c r="U51" s="9" t="s">
        <v>29</v>
      </c>
      <c r="V51" s="68">
        <v>8.6</v>
      </c>
      <c r="W51" s="9" t="s">
        <v>29</v>
      </c>
      <c r="X51" s="81">
        <v>7.9</v>
      </c>
      <c r="Y51" s="47"/>
    </row>
    <row r="52" spans="1:25" ht="15.6">
      <c r="A52" s="24" t="s">
        <v>4</v>
      </c>
      <c r="B52" s="25">
        <f>AVERAGE(B46:B51)</f>
        <v>11.013999999999999</v>
      </c>
      <c r="C52" s="25">
        <f>AVERAGE(C46:C51)</f>
        <v>9.64</v>
      </c>
      <c r="D52" s="26">
        <f t="shared" si="5"/>
        <v>87.524968222262586</v>
      </c>
      <c r="E52" s="25">
        <f>AVERAGE(E46:E51)</f>
        <v>7.0400000000000009</v>
      </c>
      <c r="F52" s="27"/>
      <c r="G52" s="7">
        <v>0.11458333333333333</v>
      </c>
      <c r="H52" s="22" t="s">
        <v>124</v>
      </c>
      <c r="I52" s="22">
        <v>6</v>
      </c>
      <c r="J52" s="22">
        <v>4105</v>
      </c>
      <c r="K52" s="22">
        <v>1200</v>
      </c>
      <c r="L52" s="23">
        <v>90.32</v>
      </c>
      <c r="M52" s="2">
        <v>77.16</v>
      </c>
      <c r="N52" s="137">
        <f t="shared" si="0"/>
        <v>85.429583702391497</v>
      </c>
      <c r="O52" s="28" t="s">
        <v>4</v>
      </c>
      <c r="P52" s="25">
        <f t="shared" ref="P52" si="21">AVERAGE(P46:P51)</f>
        <v>90.795000000000016</v>
      </c>
      <c r="Q52" s="25">
        <f t="shared" ref="Q52" si="22">AVERAGE(Q46:Q51)</f>
        <v>77.75</v>
      </c>
      <c r="R52" s="137">
        <f t="shared" ref="R52" si="23">IF(P52&gt;0,Q52/P52*100,0)</f>
        <v>85.632468748279081</v>
      </c>
      <c r="S52" s="9" t="s">
        <v>63</v>
      </c>
      <c r="T52" s="68">
        <v>9.6</v>
      </c>
      <c r="U52" s="9" t="s">
        <v>63</v>
      </c>
      <c r="V52" s="68">
        <v>8.9</v>
      </c>
      <c r="W52" s="9" t="s">
        <v>63</v>
      </c>
      <c r="X52" s="81">
        <v>7.9</v>
      </c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>
        <v>0.13541666666666666</v>
      </c>
      <c r="H53" s="22" t="s">
        <v>124</v>
      </c>
      <c r="I53" s="22">
        <v>7</v>
      </c>
      <c r="J53" s="22">
        <v>4106</v>
      </c>
      <c r="K53" s="22">
        <v>1800</v>
      </c>
      <c r="L53" s="23">
        <v>91.26</v>
      </c>
      <c r="M53" s="2">
        <v>78.88</v>
      </c>
      <c r="N53" s="137">
        <f t="shared" si="0"/>
        <v>86.434363357440276</v>
      </c>
      <c r="O53" s="165" t="s">
        <v>105</v>
      </c>
      <c r="P53" s="166"/>
      <c r="Q53" s="166"/>
      <c r="R53" s="167"/>
      <c r="S53" s="9" t="s">
        <v>31</v>
      </c>
      <c r="T53" s="68">
        <v>9.4</v>
      </c>
      <c r="U53" s="9" t="s">
        <v>31</v>
      </c>
      <c r="V53" s="68">
        <v>8.6</v>
      </c>
      <c r="W53" s="9" t="s">
        <v>31</v>
      </c>
      <c r="X53" s="81">
        <v>7.8</v>
      </c>
      <c r="Y53" s="47"/>
    </row>
    <row r="54" spans="1:25" ht="13.8">
      <c r="A54" s="73" t="s">
        <v>46</v>
      </c>
      <c r="B54" s="2"/>
      <c r="C54" s="2"/>
      <c r="D54" s="26">
        <f t="shared" si="5"/>
        <v>0</v>
      </c>
      <c r="E54" s="2"/>
      <c r="F54" s="97"/>
      <c r="G54" s="7">
        <v>0.14583333333333334</v>
      </c>
      <c r="H54" s="22" t="s">
        <v>124</v>
      </c>
      <c r="I54" s="22">
        <v>3</v>
      </c>
      <c r="J54" s="22">
        <v>4107</v>
      </c>
      <c r="K54" s="22">
        <v>900</v>
      </c>
      <c r="L54" s="23">
        <v>90.94</v>
      </c>
      <c r="M54" s="2">
        <v>78.56</v>
      </c>
      <c r="N54" s="137">
        <f t="shared" si="0"/>
        <v>86.386628546294261</v>
      </c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>
        <v>9.3000000000000007</v>
      </c>
      <c r="U54" s="9" t="s">
        <v>32</v>
      </c>
      <c r="V54" s="68">
        <v>8.6</v>
      </c>
      <c r="W54" s="9" t="s">
        <v>32</v>
      </c>
      <c r="X54" s="81">
        <v>7.9</v>
      </c>
      <c r="Y54" s="100"/>
    </row>
    <row r="55" spans="1:25" ht="13.8">
      <c r="A55" s="73" t="s">
        <v>47</v>
      </c>
      <c r="B55" s="2">
        <v>62.54</v>
      </c>
      <c r="C55" s="2">
        <v>54.64</v>
      </c>
      <c r="D55" s="26">
        <f t="shared" si="5"/>
        <v>87.368084425967382</v>
      </c>
      <c r="E55" s="2">
        <v>6.4</v>
      </c>
      <c r="F55" s="97"/>
      <c r="G55" s="89">
        <v>0.19791666666666666</v>
      </c>
      <c r="H55" s="22" t="s">
        <v>124</v>
      </c>
      <c r="I55" s="22">
        <v>2</v>
      </c>
      <c r="J55" s="22">
        <v>4108</v>
      </c>
      <c r="K55" s="22">
        <v>900</v>
      </c>
      <c r="L55" s="23">
        <v>90.92</v>
      </c>
      <c r="M55" s="2">
        <v>78.239999999999995</v>
      </c>
      <c r="N55" s="137">
        <f t="shared" si="0"/>
        <v>86.053673559172893</v>
      </c>
      <c r="O55" s="9" t="s">
        <v>114</v>
      </c>
      <c r="P55" s="2">
        <v>89.9</v>
      </c>
      <c r="Q55" s="2">
        <v>77.88</v>
      </c>
      <c r="R55" s="137">
        <f t="shared" ref="R55:R58" si="24">IF(P55&gt;0,Q55/P55*100,0)</f>
        <v>86.629588431590648</v>
      </c>
      <c r="S55" s="9" t="s">
        <v>33</v>
      </c>
      <c r="T55" s="68">
        <v>9.3000000000000007</v>
      </c>
      <c r="U55" s="9" t="s">
        <v>33</v>
      </c>
      <c r="V55" s="68">
        <v>8.6</v>
      </c>
      <c r="W55" s="9" t="s">
        <v>33</v>
      </c>
      <c r="X55" s="81">
        <v>7.9</v>
      </c>
      <c r="Y55" s="100"/>
    </row>
    <row r="56" spans="1:25" ht="13.8">
      <c r="A56" s="73" t="s">
        <v>48</v>
      </c>
      <c r="B56" s="2">
        <v>63.7</v>
      </c>
      <c r="C56" s="2">
        <v>56.08</v>
      </c>
      <c r="D56" s="26">
        <f t="shared" si="5"/>
        <v>88.037676609105176</v>
      </c>
      <c r="E56" s="2">
        <v>6.3</v>
      </c>
      <c r="F56" s="97"/>
      <c r="G56" s="89" t="s">
        <v>171</v>
      </c>
      <c r="H56" s="22" t="s">
        <v>124</v>
      </c>
      <c r="I56" s="22">
        <v>4</v>
      </c>
      <c r="J56" s="22">
        <v>4109</v>
      </c>
      <c r="K56" s="22">
        <v>900</v>
      </c>
      <c r="L56" s="23">
        <v>91.36</v>
      </c>
      <c r="M56" s="2">
        <v>77.84</v>
      </c>
      <c r="N56" s="137">
        <f t="shared" si="0"/>
        <v>85.201401050788093</v>
      </c>
      <c r="O56" s="119" t="s">
        <v>115</v>
      </c>
      <c r="P56" s="2">
        <v>91.22</v>
      </c>
      <c r="Q56" s="2">
        <v>79.44</v>
      </c>
      <c r="R56" s="137">
        <f t="shared" si="24"/>
        <v>87.086165314623983</v>
      </c>
      <c r="S56" s="9" t="s">
        <v>34</v>
      </c>
      <c r="T56" s="68">
        <v>9.4</v>
      </c>
      <c r="U56" s="9" t="s">
        <v>34</v>
      </c>
      <c r="V56" s="68">
        <v>8.6999999999999993</v>
      </c>
      <c r="W56" s="9" t="s">
        <v>34</v>
      </c>
      <c r="X56" s="81">
        <v>8</v>
      </c>
      <c r="Y56" s="47"/>
    </row>
    <row r="57" spans="1:25" ht="15.6">
      <c r="A57" s="73" t="s">
        <v>49</v>
      </c>
      <c r="B57" s="2">
        <v>66.650000000000006</v>
      </c>
      <c r="C57" s="2">
        <v>58.5</v>
      </c>
      <c r="D57" s="26">
        <f t="shared" si="5"/>
        <v>87.771942985746435</v>
      </c>
      <c r="E57" s="2">
        <v>6.4</v>
      </c>
      <c r="F57" s="98"/>
      <c r="G57" s="89" t="s">
        <v>172</v>
      </c>
      <c r="H57" s="22" t="s">
        <v>124</v>
      </c>
      <c r="I57" s="22">
        <v>7</v>
      </c>
      <c r="J57" s="22">
        <v>4110</v>
      </c>
      <c r="K57" s="22">
        <v>1800</v>
      </c>
      <c r="L57" s="23">
        <v>91</v>
      </c>
      <c r="M57" s="2">
        <v>78.44</v>
      </c>
      <c r="N57" s="137">
        <f t="shared" si="0"/>
        <v>86.197802197802204</v>
      </c>
      <c r="O57" s="9" t="s">
        <v>116</v>
      </c>
      <c r="P57" s="2">
        <v>92.66</v>
      </c>
      <c r="Q57" s="2">
        <v>79</v>
      </c>
      <c r="R57" s="137">
        <f t="shared" si="24"/>
        <v>85.257932225339957</v>
      </c>
      <c r="S57" s="124" t="s">
        <v>4</v>
      </c>
      <c r="T57" s="25">
        <f>AVERAGE(T33:T56)</f>
        <v>9.2318181818181824</v>
      </c>
      <c r="U57" s="28" t="s">
        <v>4</v>
      </c>
      <c r="V57" s="25">
        <f>AVERAGE(V33:V56)</f>
        <v>8.6045454545454518</v>
      </c>
      <c r="W57" s="28" t="s">
        <v>4</v>
      </c>
      <c r="X57" s="25">
        <f>AVERAGE(X33:X56)</f>
        <v>8.0857142857142872</v>
      </c>
      <c r="Y57" s="47"/>
    </row>
    <row r="58" spans="1:25" ht="13.8">
      <c r="A58" s="73" t="s">
        <v>50</v>
      </c>
      <c r="B58" s="2">
        <v>65.959999999999994</v>
      </c>
      <c r="C58" s="2">
        <v>56.92</v>
      </c>
      <c r="D58" s="26">
        <f t="shared" si="5"/>
        <v>86.294724075197109</v>
      </c>
      <c r="E58" s="2">
        <v>6.4</v>
      </c>
      <c r="F58" s="97"/>
      <c r="G58" s="89" t="s">
        <v>173</v>
      </c>
      <c r="H58" s="22" t="s">
        <v>124</v>
      </c>
      <c r="I58" s="22">
        <v>8</v>
      </c>
      <c r="J58" s="22">
        <v>4111</v>
      </c>
      <c r="K58" s="22">
        <v>2800</v>
      </c>
      <c r="L58" s="23">
        <v>91.58</v>
      </c>
      <c r="M58" s="2">
        <v>79.239999999999995</v>
      </c>
      <c r="N58" s="137">
        <f t="shared" si="0"/>
        <v>86.525442236296129</v>
      </c>
      <c r="O58" s="9" t="s">
        <v>117</v>
      </c>
      <c r="P58" s="2">
        <v>90.94</v>
      </c>
      <c r="Q58" s="2">
        <v>79.239999999999995</v>
      </c>
      <c r="R58" s="137">
        <f t="shared" si="24"/>
        <v>87.134374312733669</v>
      </c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>
        <v>64.8</v>
      </c>
      <c r="C59" s="2">
        <v>57.8</v>
      </c>
      <c r="D59" s="26">
        <f t="shared" si="5"/>
        <v>89.197530864197532</v>
      </c>
      <c r="E59" s="2">
        <v>6.7</v>
      </c>
      <c r="F59" s="97"/>
      <c r="G59" s="89"/>
      <c r="H59" s="22"/>
      <c r="I59" s="22"/>
      <c r="J59" s="22"/>
      <c r="K59" s="22"/>
      <c r="L59" s="23"/>
      <c r="M59" s="2"/>
      <c r="N59" s="137">
        <f t="shared" si="0"/>
        <v>0</v>
      </c>
      <c r="O59" s="1"/>
      <c r="P59" s="97"/>
      <c r="Q59" s="97"/>
      <c r="R59" s="97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>
        <f>AVERAGE(B54:B59)</f>
        <v>64.73</v>
      </c>
      <c r="C60" s="25">
        <f>AVERAGE(C54:C59)</f>
        <v>56.787999999999997</v>
      </c>
      <c r="D60" s="26">
        <f t="shared" si="5"/>
        <v>87.730573150007714</v>
      </c>
      <c r="E60" s="25">
        <f>AVERAGE(E54:E59)</f>
        <v>6.44</v>
      </c>
      <c r="F60" s="27"/>
      <c r="G60" s="89"/>
      <c r="H60" s="22"/>
      <c r="I60" s="22"/>
      <c r="J60" s="22"/>
      <c r="K60" s="22"/>
      <c r="L60" s="23"/>
      <c r="M60" s="2"/>
      <c r="N60" s="137">
        <f t="shared" si="0"/>
        <v>0</v>
      </c>
      <c r="O60" s="28" t="s">
        <v>4</v>
      </c>
      <c r="P60" s="25">
        <f t="shared" ref="P60" si="25">AVERAGE(P54:P59)</f>
        <v>91.179999999999993</v>
      </c>
      <c r="Q60" s="25">
        <f t="shared" ref="Q60" si="26">AVERAGE(Q54:Q59)</f>
        <v>78.89</v>
      </c>
      <c r="R60" s="137">
        <f>IF(P60&gt;0,Q60/P60*100,0)</f>
        <v>86.521166922570742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137">
        <f t="shared" si="0"/>
        <v>0</v>
      </c>
      <c r="O61" s="171" t="s">
        <v>68</v>
      </c>
      <c r="P61" s="171"/>
      <c r="Q61" s="171"/>
      <c r="R61" s="171"/>
      <c r="S61" s="41"/>
      <c r="T61" s="60">
        <v>1</v>
      </c>
      <c r="U61" s="125">
        <v>1084</v>
      </c>
      <c r="V61" s="108"/>
      <c r="W61" s="60">
        <v>1</v>
      </c>
      <c r="X61" s="62">
        <v>776</v>
      </c>
      <c r="Y61" s="47"/>
    </row>
    <row r="62" spans="1:25" ht="15">
      <c r="A62" s="73" t="s">
        <v>46</v>
      </c>
      <c r="B62" s="2"/>
      <c r="C62" s="2"/>
      <c r="D62" s="26">
        <f t="shared" si="5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137">
        <f t="shared" si="0"/>
        <v>0</v>
      </c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5">
        <v>995</v>
      </c>
      <c r="V62" s="108"/>
      <c r="W62" s="60">
        <v>2</v>
      </c>
      <c r="X62" s="62">
        <v>994</v>
      </c>
      <c r="Y62" s="47"/>
    </row>
    <row r="63" spans="1:25" ht="15">
      <c r="A63" s="73" t="s">
        <v>47</v>
      </c>
      <c r="B63" s="2"/>
      <c r="C63" s="2"/>
      <c r="D63" s="26">
        <f t="shared" si="5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137">
        <f t="shared" si="0"/>
        <v>0</v>
      </c>
      <c r="O63" s="54" t="s">
        <v>9</v>
      </c>
      <c r="P63" s="8"/>
      <c r="Q63" s="8"/>
      <c r="R63" s="8"/>
      <c r="S63" s="41"/>
      <c r="T63" s="69">
        <v>3</v>
      </c>
      <c r="U63" s="125">
        <v>1058</v>
      </c>
      <c r="V63" s="108"/>
      <c r="W63" s="69">
        <v>3</v>
      </c>
      <c r="X63" s="62">
        <v>1107</v>
      </c>
      <c r="Y63" s="47"/>
    </row>
    <row r="64" spans="1:25" ht="15">
      <c r="A64" s="73" t="s">
        <v>48</v>
      </c>
      <c r="B64" s="2"/>
      <c r="C64" s="2"/>
      <c r="D64" s="26">
        <f t="shared" si="5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137">
        <f t="shared" si="0"/>
        <v>0</v>
      </c>
      <c r="O64" s="54" t="s">
        <v>14</v>
      </c>
      <c r="P64" s="8">
        <v>99.31</v>
      </c>
      <c r="Q64" s="8"/>
      <c r="R64" s="8"/>
      <c r="S64" s="41"/>
      <c r="T64" s="60">
        <v>4</v>
      </c>
      <c r="U64" s="125">
        <v>1180</v>
      </c>
      <c r="V64" s="108"/>
      <c r="W64" s="60">
        <v>4</v>
      </c>
      <c r="X64" s="62">
        <v>900</v>
      </c>
      <c r="Y64" s="47"/>
    </row>
    <row r="65" spans="1:30" ht="15">
      <c r="A65" s="73" t="s">
        <v>49</v>
      </c>
      <c r="B65" s="2">
        <v>9.41</v>
      </c>
      <c r="C65" s="2">
        <v>8.1999999999999993</v>
      </c>
      <c r="D65" s="26">
        <f t="shared" si="5"/>
        <v>87.14133900106269</v>
      </c>
      <c r="E65" s="2">
        <v>6.8</v>
      </c>
      <c r="F65" s="2"/>
      <c r="G65" s="89"/>
      <c r="H65" s="22"/>
      <c r="I65" s="22"/>
      <c r="J65" s="22"/>
      <c r="K65" s="22"/>
      <c r="L65" s="23"/>
      <c r="M65" s="2"/>
      <c r="N65" s="137">
        <f t="shared" si="0"/>
        <v>0</v>
      </c>
      <c r="O65" s="54" t="s">
        <v>15</v>
      </c>
      <c r="P65" s="8">
        <v>99.57</v>
      </c>
      <c r="Q65" s="8"/>
      <c r="R65" s="8"/>
      <c r="S65" s="41"/>
      <c r="T65" s="60">
        <v>5</v>
      </c>
      <c r="U65" s="125">
        <v>1081</v>
      </c>
      <c r="V65" s="108"/>
      <c r="W65" s="60">
        <v>5</v>
      </c>
      <c r="X65" s="62">
        <v>962</v>
      </c>
      <c r="Y65" s="47"/>
      <c r="AB65" s="143"/>
      <c r="AC65" s="143"/>
      <c r="AD65" s="143"/>
    </row>
    <row r="66" spans="1:30" ht="15">
      <c r="A66" s="73" t="s">
        <v>50</v>
      </c>
      <c r="B66" s="2">
        <v>10.25</v>
      </c>
      <c r="C66" s="2">
        <v>8.8000000000000007</v>
      </c>
      <c r="D66" s="26">
        <f t="shared" si="5"/>
        <v>85.853658536585371</v>
      </c>
      <c r="E66" s="2">
        <v>6.9</v>
      </c>
      <c r="F66" s="120"/>
      <c r="G66" s="139"/>
      <c r="H66" s="139"/>
      <c r="I66" s="139"/>
      <c r="J66" s="139"/>
      <c r="K66" s="139"/>
      <c r="L66" s="139"/>
      <c r="M66" s="2"/>
      <c r="N66" s="137">
        <f t="shared" si="0"/>
        <v>0</v>
      </c>
      <c r="O66" s="54" t="s">
        <v>62</v>
      </c>
      <c r="P66" s="8">
        <v>99.61</v>
      </c>
      <c r="Q66" s="8"/>
      <c r="R66" s="8"/>
      <c r="S66" s="41"/>
      <c r="T66" s="60">
        <v>6</v>
      </c>
      <c r="U66" s="125">
        <v>1127</v>
      </c>
      <c r="V66" s="108"/>
      <c r="W66" s="60">
        <v>6</v>
      </c>
      <c r="X66" s="62">
        <v>969</v>
      </c>
      <c r="Y66" s="47"/>
    </row>
    <row r="67" spans="1:30" ht="15">
      <c r="A67" s="73" t="s">
        <v>51</v>
      </c>
      <c r="B67" s="2">
        <v>11.08</v>
      </c>
      <c r="C67" s="2">
        <v>9.7200000000000006</v>
      </c>
      <c r="D67" s="26">
        <f t="shared" si="5"/>
        <v>87.725631768953065</v>
      </c>
      <c r="E67" s="2">
        <v>7</v>
      </c>
      <c r="F67" s="120"/>
      <c r="G67" s="140"/>
      <c r="H67" s="140"/>
      <c r="I67" s="140"/>
      <c r="J67" s="140"/>
      <c r="K67" s="140"/>
      <c r="L67" s="140"/>
      <c r="M67" s="2"/>
      <c r="N67" s="137">
        <f t="shared" si="0"/>
        <v>0</v>
      </c>
      <c r="O67" s="72" t="s">
        <v>13</v>
      </c>
      <c r="P67" s="8">
        <v>99.4</v>
      </c>
      <c r="Q67" s="8"/>
      <c r="R67" s="8"/>
      <c r="S67" s="41"/>
      <c r="T67" s="60">
        <v>7</v>
      </c>
      <c r="U67" s="125">
        <v>1035</v>
      </c>
      <c r="V67" s="108"/>
      <c r="W67" s="60">
        <v>7</v>
      </c>
      <c r="X67" s="62"/>
      <c r="Y67" s="47"/>
    </row>
    <row r="68" spans="1:30" ht="15.6">
      <c r="A68" s="71" t="s">
        <v>4</v>
      </c>
      <c r="B68" s="25">
        <f>AVERAGE(B62:B67)</f>
        <v>10.246666666666668</v>
      </c>
      <c r="C68" s="25">
        <f>AVERAGE(C62:C67)</f>
        <v>8.9066666666666663</v>
      </c>
      <c r="D68" s="26">
        <f t="shared" si="5"/>
        <v>86.922576447625232</v>
      </c>
      <c r="E68" s="25">
        <f>AVERAGE(E62:E67)</f>
        <v>6.8999999999999995</v>
      </c>
      <c r="F68" s="92"/>
      <c r="G68" s="141"/>
      <c r="H68" s="141"/>
      <c r="I68" s="141"/>
      <c r="J68" s="141"/>
      <c r="K68" s="141"/>
      <c r="L68" s="141"/>
      <c r="M68" s="2"/>
      <c r="N68" s="137">
        <f t="shared" si="0"/>
        <v>0</v>
      </c>
      <c r="O68" s="54" t="s">
        <v>16</v>
      </c>
      <c r="P68" s="8">
        <v>99.46</v>
      </c>
      <c r="Q68" s="8"/>
      <c r="R68" s="8"/>
      <c r="S68" s="41"/>
      <c r="T68" s="60">
        <v>8</v>
      </c>
      <c r="U68" s="125">
        <v>1603</v>
      </c>
      <c r="V68" s="108"/>
      <c r="W68" s="102">
        <v>8</v>
      </c>
      <c r="X68" s="62">
        <v>1500</v>
      </c>
      <c r="Y68" s="47"/>
    </row>
    <row r="69" spans="1:30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137">
        <f t="shared" si="0"/>
        <v>0</v>
      </c>
      <c r="O69" s="54" t="s">
        <v>61</v>
      </c>
      <c r="P69" s="8">
        <v>99.48</v>
      </c>
      <c r="Q69" s="8"/>
      <c r="R69" s="8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30" ht="15.6">
      <c r="A70" s="73" t="s">
        <v>46</v>
      </c>
      <c r="B70" s="138"/>
      <c r="C70" s="143"/>
      <c r="D70" s="26">
        <f t="shared" si="5"/>
        <v>0</v>
      </c>
      <c r="E70" s="143"/>
      <c r="F70" s="121"/>
      <c r="G70" s="7"/>
      <c r="H70" s="3"/>
      <c r="I70" s="3"/>
      <c r="J70" s="3"/>
      <c r="K70" s="75"/>
      <c r="L70" s="101"/>
      <c r="M70" s="2"/>
      <c r="N70" s="137">
        <f t="shared" ref="N70:N75" si="27">IF(L70&gt;0,M70/L70*100,0)</f>
        <v>0</v>
      </c>
      <c r="O70" s="28" t="s">
        <v>4</v>
      </c>
      <c r="P70" s="25">
        <f t="shared" ref="P70" si="28">AVERAGE(P64:P69)</f>
        <v>99.47166666666665</v>
      </c>
      <c r="Q70" s="25" t="e">
        <f t="shared" ref="Q70" si="29">AVERAGE(Q64:Q69)</f>
        <v>#DIV/0!</v>
      </c>
      <c r="R70" s="137" t="e">
        <f t="shared" ref="R70" si="30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30" ht="15">
      <c r="A71" s="73" t="s">
        <v>47</v>
      </c>
      <c r="B71" s="138">
        <v>10.71</v>
      </c>
      <c r="C71" s="143">
        <v>9.33</v>
      </c>
      <c r="D71" s="26">
        <f t="shared" si="5"/>
        <v>87.114845938375339</v>
      </c>
      <c r="E71" s="143">
        <v>8.4</v>
      </c>
      <c r="F71" s="120"/>
      <c r="G71" s="7"/>
      <c r="H71" s="3"/>
      <c r="I71" s="3"/>
      <c r="J71" s="3"/>
      <c r="K71" s="75"/>
      <c r="L71" s="101"/>
      <c r="M71" s="2"/>
      <c r="N71" s="137">
        <f t="shared" si="27"/>
        <v>0</v>
      </c>
      <c r="O71" s="148" t="s">
        <v>106</v>
      </c>
      <c r="P71" s="148"/>
      <c r="Q71" s="148"/>
      <c r="R71" s="148"/>
      <c r="S71" s="133" t="s">
        <v>112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30" ht="15">
      <c r="A72" s="73" t="s">
        <v>48</v>
      </c>
      <c r="B72" s="138">
        <v>10.91</v>
      </c>
      <c r="C72" s="143">
        <v>9.5399999999999991</v>
      </c>
      <c r="D72" s="26">
        <f t="shared" si="5"/>
        <v>87.442713107241048</v>
      </c>
      <c r="E72" s="143">
        <v>8.4</v>
      </c>
      <c r="F72" s="120"/>
      <c r="G72" s="3"/>
      <c r="H72" s="3"/>
      <c r="I72" s="3"/>
      <c r="J72" s="3"/>
      <c r="K72" s="75"/>
      <c r="L72" s="101"/>
      <c r="M72" s="2"/>
      <c r="N72" s="137">
        <f t="shared" si="27"/>
        <v>0</v>
      </c>
      <c r="O72" s="88" t="s">
        <v>77</v>
      </c>
      <c r="P72" s="88" t="s">
        <v>43</v>
      </c>
      <c r="Q72" s="88" t="s">
        <v>44</v>
      </c>
      <c r="R72" s="88" t="s">
        <v>11</v>
      </c>
      <c r="S72" s="133" t="s">
        <v>113</v>
      </c>
      <c r="T72" s="60">
        <v>1</v>
      </c>
      <c r="U72" s="125">
        <v>1044</v>
      </c>
      <c r="V72" s="108"/>
      <c r="W72" s="60">
        <v>1</v>
      </c>
      <c r="X72" s="62">
        <v>1067</v>
      </c>
      <c r="Y72" s="47"/>
    </row>
    <row r="73" spans="1:30" ht="15">
      <c r="A73" s="73" t="s">
        <v>49</v>
      </c>
      <c r="B73" s="138">
        <v>10.51</v>
      </c>
      <c r="C73" s="143">
        <v>9.1199999999999992</v>
      </c>
      <c r="D73" s="26">
        <f t="shared" si="5"/>
        <v>86.774500475737398</v>
      </c>
      <c r="E73" s="143">
        <v>7.6</v>
      </c>
      <c r="F73" s="122"/>
      <c r="G73" s="3"/>
      <c r="H73" s="3"/>
      <c r="I73" s="3"/>
      <c r="J73" s="3"/>
      <c r="K73" s="75"/>
      <c r="L73" s="101"/>
      <c r="M73" s="2"/>
      <c r="N73" s="137">
        <f t="shared" si="27"/>
        <v>0</v>
      </c>
      <c r="O73" s="7" t="s">
        <v>129</v>
      </c>
      <c r="P73" s="2">
        <v>88</v>
      </c>
      <c r="Q73" s="2">
        <v>65.8</v>
      </c>
      <c r="R73" s="137">
        <f t="shared" ref="R73:R78" si="31">IF(P73&gt;0,Q73/P73*100,0)</f>
        <v>74.772727272727266</v>
      </c>
      <c r="S73" s="138" t="s">
        <v>130</v>
      </c>
      <c r="T73" s="60">
        <v>2</v>
      </c>
      <c r="U73" s="125">
        <v>968</v>
      </c>
      <c r="V73" s="108"/>
      <c r="W73" s="60">
        <v>2</v>
      </c>
      <c r="X73" s="62">
        <v>1100</v>
      </c>
      <c r="Y73" s="47"/>
    </row>
    <row r="74" spans="1:30" ht="15">
      <c r="A74" s="73" t="s">
        <v>50</v>
      </c>
      <c r="B74" s="138">
        <v>10</v>
      </c>
      <c r="C74" s="143">
        <v>8.73</v>
      </c>
      <c r="D74" s="26">
        <f t="shared" si="5"/>
        <v>87.3</v>
      </c>
      <c r="E74" s="143">
        <v>7.7</v>
      </c>
      <c r="F74" s="122"/>
      <c r="G74" s="3"/>
      <c r="H74" s="3"/>
      <c r="I74" s="3"/>
      <c r="J74" s="3"/>
      <c r="K74" s="75"/>
      <c r="L74" s="101"/>
      <c r="M74" s="2"/>
      <c r="N74" s="137">
        <f t="shared" si="27"/>
        <v>0</v>
      </c>
      <c r="O74" s="91" t="s">
        <v>142</v>
      </c>
      <c r="P74" s="2">
        <v>88.78</v>
      </c>
      <c r="Q74" s="2">
        <v>70.400000000000006</v>
      </c>
      <c r="R74" s="137">
        <f t="shared" si="31"/>
        <v>79.297138995269208</v>
      </c>
      <c r="S74" s="138" t="s">
        <v>143</v>
      </c>
      <c r="T74" s="69">
        <v>3</v>
      </c>
      <c r="U74" s="125">
        <v>1027</v>
      </c>
      <c r="V74" s="108"/>
      <c r="W74" s="69">
        <v>3</v>
      </c>
      <c r="X74" s="62">
        <v>1139</v>
      </c>
      <c r="Y74" s="47"/>
    </row>
    <row r="75" spans="1:30" ht="15">
      <c r="A75" s="73" t="s">
        <v>51</v>
      </c>
      <c r="B75" s="138">
        <v>10.35</v>
      </c>
      <c r="C75" s="143">
        <v>9.1</v>
      </c>
      <c r="D75" s="26">
        <f t="shared" si="5"/>
        <v>87.922705314009661</v>
      </c>
      <c r="E75" s="143">
        <v>8</v>
      </c>
      <c r="F75" s="122"/>
      <c r="G75" s="3"/>
      <c r="H75" s="3"/>
      <c r="I75" s="3"/>
      <c r="J75" s="3"/>
      <c r="K75" s="75"/>
      <c r="L75" s="101"/>
      <c r="M75" s="2"/>
      <c r="N75" s="137">
        <f t="shared" si="27"/>
        <v>0</v>
      </c>
      <c r="O75" s="1" t="s">
        <v>146</v>
      </c>
      <c r="P75" s="2">
        <v>88.82</v>
      </c>
      <c r="Q75" s="2">
        <v>67.599999999999994</v>
      </c>
      <c r="R75" s="137">
        <f t="shared" si="31"/>
        <v>76.108984462958801</v>
      </c>
      <c r="S75" s="138" t="s">
        <v>143</v>
      </c>
      <c r="T75" s="60">
        <v>4</v>
      </c>
      <c r="U75" s="125">
        <v>901</v>
      </c>
      <c r="V75" s="108"/>
      <c r="W75" s="60">
        <v>4</v>
      </c>
      <c r="X75" s="62">
        <v>1070</v>
      </c>
      <c r="Y75" s="47"/>
    </row>
    <row r="76" spans="1:30" ht="15.6">
      <c r="A76" s="28" t="s">
        <v>4</v>
      </c>
      <c r="B76" s="25">
        <f>AVERAGE(B70:B75)</f>
        <v>10.496</v>
      </c>
      <c r="C76" s="25">
        <f>AVERAGE(C70:C75)</f>
        <v>9.1639999999999997</v>
      </c>
      <c r="D76" s="26">
        <f t="shared" si="5"/>
        <v>87.309451219512198</v>
      </c>
      <c r="E76" s="25">
        <f>AVERAGE(E70:E75)</f>
        <v>8.02</v>
      </c>
      <c r="F76" s="92"/>
      <c r="G76" s="136" t="s">
        <v>4</v>
      </c>
      <c r="H76" s="25"/>
      <c r="I76" s="25"/>
      <c r="J76" s="25"/>
      <c r="K76" s="25">
        <f>SUM(K6:K75)</f>
        <v>69700</v>
      </c>
      <c r="L76" s="25">
        <f>AVERAGE(L6:L75)</f>
        <v>91.26958333333333</v>
      </c>
      <c r="M76" s="25">
        <f>AVERAGE(M6:M75)</f>
        <v>78.42916666666666</v>
      </c>
      <c r="N76" s="137">
        <f>IF(L76&gt;0,M76/L76*100,0)</f>
        <v>85.931329805932052</v>
      </c>
      <c r="O76" s="1" t="s">
        <v>152</v>
      </c>
      <c r="P76" s="2">
        <v>88.04</v>
      </c>
      <c r="Q76" s="2">
        <v>64.28</v>
      </c>
      <c r="R76" s="137">
        <f t="shared" si="31"/>
        <v>73.012267151294864</v>
      </c>
      <c r="S76" s="138" t="s">
        <v>143</v>
      </c>
      <c r="T76" s="60">
        <v>5</v>
      </c>
      <c r="U76" s="125">
        <v>962</v>
      </c>
      <c r="V76" s="108"/>
      <c r="W76" s="60">
        <v>5</v>
      </c>
      <c r="X76" s="62">
        <v>1250</v>
      </c>
      <c r="Y76" s="47"/>
    </row>
    <row r="77" spans="1:30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49" t="s">
        <v>107</v>
      </c>
      <c r="H77" s="150"/>
      <c r="I77" s="150"/>
      <c r="J77" s="150"/>
      <c r="K77" s="150"/>
      <c r="L77" s="150"/>
      <c r="M77" s="150"/>
      <c r="N77" s="151"/>
      <c r="O77" s="1" t="s">
        <v>163</v>
      </c>
      <c r="P77" s="2">
        <v>89.1</v>
      </c>
      <c r="Q77" s="2">
        <v>65.48</v>
      </c>
      <c r="R77" s="137">
        <f t="shared" si="31"/>
        <v>73.490460157126833</v>
      </c>
      <c r="S77" s="138" t="s">
        <v>130</v>
      </c>
      <c r="T77" s="60">
        <v>6</v>
      </c>
      <c r="U77" s="125">
        <v>1036</v>
      </c>
      <c r="V77" s="108"/>
      <c r="W77" s="60">
        <v>6</v>
      </c>
      <c r="X77" s="62">
        <v>1086</v>
      </c>
      <c r="Y77" s="47"/>
    </row>
    <row r="78" spans="1:30" ht="15">
      <c r="A78" s="73" t="s">
        <v>46</v>
      </c>
      <c r="B78" s="2"/>
      <c r="C78" s="2"/>
      <c r="D78" s="26">
        <f t="shared" si="5"/>
        <v>0</v>
      </c>
      <c r="E78" s="2"/>
      <c r="F78" s="121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1" t="s">
        <v>170</v>
      </c>
      <c r="P78" s="2">
        <v>88.06</v>
      </c>
      <c r="Q78" s="2">
        <v>65.319999999999993</v>
      </c>
      <c r="R78" s="137">
        <f t="shared" si="31"/>
        <v>74.176697706109465</v>
      </c>
      <c r="S78" s="138" t="s">
        <v>130</v>
      </c>
      <c r="T78" s="60">
        <v>7</v>
      </c>
      <c r="U78" s="125">
        <v>1245</v>
      </c>
      <c r="V78" s="108"/>
      <c r="W78" s="60">
        <v>7</v>
      </c>
      <c r="X78" s="62"/>
      <c r="Y78" s="47"/>
    </row>
    <row r="79" spans="1:30" ht="15.6">
      <c r="A79" s="73" t="s">
        <v>47</v>
      </c>
      <c r="B79" s="2">
        <v>10.75</v>
      </c>
      <c r="C79" s="2">
        <v>9.41</v>
      </c>
      <c r="D79" s="26">
        <f t="shared" ref="D79:D84" si="32">IF(B79&gt;0,C79/B79*100,0)</f>
        <v>87.534883720930239</v>
      </c>
      <c r="E79" s="2">
        <v>8.6</v>
      </c>
      <c r="F79" s="120"/>
      <c r="G79" s="7">
        <v>0.25</v>
      </c>
      <c r="H79" s="3" t="s">
        <v>119</v>
      </c>
      <c r="I79" s="3"/>
      <c r="J79" s="3"/>
      <c r="K79" s="75"/>
      <c r="L79" s="101">
        <v>93.24</v>
      </c>
      <c r="M79" s="101">
        <v>66.56</v>
      </c>
      <c r="N79" s="137">
        <f t="shared" ref="N79:N84" si="33">IF(L79&gt;0,M79/L79*100,0)</f>
        <v>71.385671385671387</v>
      </c>
      <c r="O79" s="28" t="s">
        <v>4</v>
      </c>
      <c r="P79" s="25">
        <f t="shared" ref="P79" si="34">AVERAGE(P73:P78)</f>
        <v>88.466666666666654</v>
      </c>
      <c r="Q79" s="25">
        <f t="shared" ref="Q79" si="35">AVERAGE(Q73:Q78)</f>
        <v>66.48</v>
      </c>
      <c r="R79" s="137">
        <f t="shared" ref="R79" si="36">IF(P79&gt;0,Q79/P79*100,0)</f>
        <v>75.14694800301433</v>
      </c>
      <c r="S79" s="108"/>
      <c r="T79" s="60">
        <v>8</v>
      </c>
      <c r="U79" s="125">
        <v>1403</v>
      </c>
      <c r="V79" s="108"/>
      <c r="W79" s="60">
        <v>8</v>
      </c>
      <c r="X79" s="62">
        <v>1550</v>
      </c>
      <c r="Y79" s="47"/>
    </row>
    <row r="80" spans="1:30" ht="15" customHeight="1">
      <c r="A80" s="73" t="s">
        <v>48</v>
      </c>
      <c r="B80" s="2"/>
      <c r="C80" s="2"/>
      <c r="D80" s="26">
        <f t="shared" si="32"/>
        <v>0</v>
      </c>
      <c r="E80" s="2"/>
      <c r="F80" s="2"/>
      <c r="G80" s="7">
        <v>0.41666666666666669</v>
      </c>
      <c r="H80" s="3" t="s">
        <v>119</v>
      </c>
      <c r="I80" s="138"/>
      <c r="J80" s="138"/>
      <c r="K80" s="138"/>
      <c r="L80" s="101">
        <v>94.16</v>
      </c>
      <c r="M80" s="101">
        <v>68.680000000000007</v>
      </c>
      <c r="N80" s="137">
        <f t="shared" si="33"/>
        <v>72.939677145284634</v>
      </c>
      <c r="O80" s="148" t="s">
        <v>69</v>
      </c>
      <c r="P80" s="148"/>
      <c r="Q80" s="148"/>
      <c r="R80" s="148"/>
      <c r="S80" s="134" t="s">
        <v>112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>
        <v>10.83</v>
      </c>
      <c r="C81" s="2">
        <v>9.44</v>
      </c>
      <c r="D81" s="26">
        <f t="shared" si="32"/>
        <v>87.165281625115412</v>
      </c>
      <c r="E81" s="2">
        <v>7.7</v>
      </c>
      <c r="F81" s="5"/>
      <c r="G81" s="7" t="s">
        <v>121</v>
      </c>
      <c r="H81" s="3" t="s">
        <v>119</v>
      </c>
      <c r="I81" s="138"/>
      <c r="J81" s="138"/>
      <c r="K81" s="138"/>
      <c r="L81" s="101">
        <v>94.1</v>
      </c>
      <c r="M81" s="101">
        <v>68.2</v>
      </c>
      <c r="N81" s="137">
        <f t="shared" si="33"/>
        <v>72.476089266737517</v>
      </c>
      <c r="O81" s="88" t="s">
        <v>77</v>
      </c>
      <c r="P81" s="88" t="s">
        <v>43</v>
      </c>
      <c r="Q81" s="88" t="s">
        <v>44</v>
      </c>
      <c r="R81" s="88" t="s">
        <v>11</v>
      </c>
      <c r="S81" s="135" t="s">
        <v>113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>
        <v>10.45</v>
      </c>
      <c r="C82" s="2">
        <v>9.11</v>
      </c>
      <c r="D82" s="26">
        <f t="shared" si="32"/>
        <v>87.177033492822957</v>
      </c>
      <c r="E82" s="2">
        <v>7.8</v>
      </c>
      <c r="F82" s="5"/>
      <c r="G82" s="7">
        <v>0.75</v>
      </c>
      <c r="H82" s="3" t="s">
        <v>119</v>
      </c>
      <c r="I82" s="138"/>
      <c r="J82" s="138"/>
      <c r="K82" s="138"/>
      <c r="L82" s="101">
        <v>94.98</v>
      </c>
      <c r="M82" s="101">
        <v>68.680000000000007</v>
      </c>
      <c r="N82" s="137">
        <f>IF(L82&gt;0,M82/L82*100,0)</f>
        <v>72.309959991577173</v>
      </c>
      <c r="O82" s="3" t="s">
        <v>136</v>
      </c>
      <c r="P82" s="2">
        <v>87.4</v>
      </c>
      <c r="Q82" s="2">
        <v>61.28</v>
      </c>
      <c r="R82" s="137">
        <f t="shared" ref="R82:R87" si="37">IF(P82&gt;0,Q82/P82*100,0)</f>
        <v>70.114416475972547</v>
      </c>
      <c r="S82" s="2" t="s">
        <v>137</v>
      </c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>
        <v>10.91</v>
      </c>
      <c r="C83" s="2">
        <v>9.6300000000000008</v>
      </c>
      <c r="D83" s="26">
        <f t="shared" si="32"/>
        <v>88.267644362969762</v>
      </c>
      <c r="E83" s="2">
        <v>8</v>
      </c>
      <c r="F83" s="5"/>
      <c r="G83" s="7">
        <v>0.91666666666666663</v>
      </c>
      <c r="H83" s="3" t="s">
        <v>119</v>
      </c>
      <c r="I83" s="3"/>
      <c r="J83" s="3"/>
      <c r="K83" s="75"/>
      <c r="L83" s="101">
        <v>94.5</v>
      </c>
      <c r="M83" s="101">
        <v>68.400000000000006</v>
      </c>
      <c r="N83" s="137">
        <f t="shared" si="33"/>
        <v>72.380952380952394</v>
      </c>
      <c r="O83" s="91" t="s">
        <v>144</v>
      </c>
      <c r="P83" s="2">
        <v>91.54</v>
      </c>
      <c r="Q83" s="2">
        <v>56.16</v>
      </c>
      <c r="R83" s="137">
        <f t="shared" si="37"/>
        <v>61.350229407909104</v>
      </c>
      <c r="S83" s="2" t="s">
        <v>137</v>
      </c>
      <c r="T83" s="60">
        <v>1</v>
      </c>
      <c r="U83" s="125">
        <v>736</v>
      </c>
      <c r="V83" s="108"/>
      <c r="W83" s="60">
        <v>1</v>
      </c>
      <c r="X83" s="62">
        <v>1149</v>
      </c>
      <c r="Y83" s="47"/>
    </row>
    <row r="84" spans="1:29" ht="15.6">
      <c r="A84" s="71" t="s">
        <v>4</v>
      </c>
      <c r="B84" s="25">
        <f>AVERAGE(B78:B83)</f>
        <v>10.734999999999999</v>
      </c>
      <c r="C84" s="25">
        <f>AVERAGE(C78:C83)</f>
        <v>9.3975000000000009</v>
      </c>
      <c r="D84" s="26">
        <f t="shared" si="32"/>
        <v>87.540754541220323</v>
      </c>
      <c r="E84" s="25">
        <f>AVERAGE(E78:E83)</f>
        <v>8.0250000000000004</v>
      </c>
      <c r="F84" s="70"/>
      <c r="G84" s="7" t="s">
        <v>122</v>
      </c>
      <c r="H84" s="3" t="s">
        <v>119</v>
      </c>
      <c r="I84" s="3"/>
      <c r="J84" s="3"/>
      <c r="K84" s="75"/>
      <c r="L84" s="101">
        <v>93.72</v>
      </c>
      <c r="M84" s="101">
        <v>67.599999999999994</v>
      </c>
      <c r="N84" s="137">
        <f t="shared" si="33"/>
        <v>72.129748186086204</v>
      </c>
      <c r="O84" s="1" t="s">
        <v>150</v>
      </c>
      <c r="P84" s="2">
        <v>88.58</v>
      </c>
      <c r="Q84" s="2">
        <v>51.92</v>
      </c>
      <c r="R84" s="137">
        <f t="shared" si="37"/>
        <v>58.613682546850313</v>
      </c>
      <c r="S84" s="5" t="s">
        <v>137</v>
      </c>
      <c r="T84" s="60">
        <v>2</v>
      </c>
      <c r="U84" s="125">
        <v>973</v>
      </c>
      <c r="V84" s="108"/>
      <c r="W84" s="60">
        <v>2</v>
      </c>
      <c r="X84" s="62">
        <v>995</v>
      </c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>
        <f>SUM(K79:K84)</f>
        <v>0</v>
      </c>
      <c r="L85" s="25">
        <f>AVERAGE(L79:L84)</f>
        <v>94.116666666666674</v>
      </c>
      <c r="M85" s="25">
        <f>AVERAGE(M79:M84)</f>
        <v>68.02</v>
      </c>
      <c r="N85" s="137">
        <f t="shared" ref="N85" si="38">IF(L85&gt;0,M85/L85*100,0)</f>
        <v>72.272002833362833</v>
      </c>
      <c r="O85" s="91"/>
      <c r="P85" s="2"/>
      <c r="Q85" s="2"/>
      <c r="R85" s="137">
        <f t="shared" si="37"/>
        <v>0</v>
      </c>
      <c r="S85" s="5"/>
      <c r="T85" s="69">
        <v>3</v>
      </c>
      <c r="U85" s="125">
        <v>1092</v>
      </c>
      <c r="V85" s="108"/>
      <c r="W85" s="69">
        <v>3</v>
      </c>
      <c r="X85" s="62">
        <v>1070</v>
      </c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49" t="s">
        <v>108</v>
      </c>
      <c r="H86" s="150"/>
      <c r="I86" s="150"/>
      <c r="J86" s="150"/>
      <c r="K86" s="150"/>
      <c r="L86" s="150"/>
      <c r="M86" s="150"/>
      <c r="N86" s="151"/>
      <c r="O86" s="1"/>
      <c r="P86" s="2"/>
      <c r="Q86" s="2"/>
      <c r="R86" s="137">
        <f t="shared" si="37"/>
        <v>0</v>
      </c>
      <c r="S86" s="5"/>
      <c r="T86" s="60">
        <v>4</v>
      </c>
      <c r="U86" s="125">
        <v>874</v>
      </c>
      <c r="V86" s="108"/>
      <c r="W86" s="60">
        <v>4</v>
      </c>
      <c r="X86" s="62">
        <v>1220</v>
      </c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1"/>
      <c r="P87" s="2"/>
      <c r="Q87" s="2"/>
      <c r="R87" s="137">
        <f t="shared" si="37"/>
        <v>0</v>
      </c>
      <c r="S87" s="5"/>
      <c r="T87" s="60">
        <v>5</v>
      </c>
      <c r="U87" s="125">
        <v>968</v>
      </c>
      <c r="V87" s="108"/>
      <c r="W87" s="60">
        <v>5</v>
      </c>
      <c r="X87" s="62">
        <v>1240</v>
      </c>
      <c r="Y87" s="47"/>
    </row>
    <row r="88" spans="1:29" ht="15.6">
      <c r="A88" s="73" t="s">
        <v>47</v>
      </c>
      <c r="B88" s="8"/>
      <c r="C88" s="8">
        <v>0.22</v>
      </c>
      <c r="D88" s="8"/>
      <c r="E88" s="8">
        <v>0.75</v>
      </c>
      <c r="F88" s="8">
        <v>0.63</v>
      </c>
      <c r="G88" s="3"/>
      <c r="H88" s="3"/>
      <c r="I88" s="3"/>
      <c r="J88" s="3"/>
      <c r="K88" s="75"/>
      <c r="L88" s="101"/>
      <c r="M88" s="101"/>
      <c r="N88" s="137">
        <f t="shared" ref="N88:N93" si="39">IF(L88&gt;0,M88/L88*100,0)</f>
        <v>0</v>
      </c>
      <c r="O88" s="28" t="s">
        <v>4</v>
      </c>
      <c r="P88" s="25">
        <f t="shared" ref="P88" si="40">AVERAGE(P82:P87)</f>
        <v>89.173333333333332</v>
      </c>
      <c r="Q88" s="25">
        <f t="shared" ref="Q88" si="41">AVERAGE(Q82:Q87)</f>
        <v>56.45333333333334</v>
      </c>
      <c r="R88" s="137">
        <f t="shared" ref="R88" si="42">IF(P88&gt;0,Q88/P88*100,0)</f>
        <v>63.307416267942592</v>
      </c>
      <c r="S88" s="132"/>
      <c r="T88" s="60">
        <v>6</v>
      </c>
      <c r="U88" s="125">
        <v>988</v>
      </c>
      <c r="V88" s="108"/>
      <c r="W88" s="60">
        <v>6</v>
      </c>
      <c r="X88" s="62">
        <v>1081</v>
      </c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37">
        <f t="shared" si="39"/>
        <v>0</v>
      </c>
      <c r="T89" s="60">
        <v>7</v>
      </c>
      <c r="U89" s="125">
        <v>1502</v>
      </c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>
        <v>1.53</v>
      </c>
      <c r="D90" s="8"/>
      <c r="E90" s="8">
        <v>0.46</v>
      </c>
      <c r="F90" s="8">
        <v>0.46</v>
      </c>
      <c r="G90" s="3"/>
      <c r="H90" s="3"/>
      <c r="I90" s="3"/>
      <c r="J90" s="3"/>
      <c r="K90" s="75"/>
      <c r="L90" s="101"/>
      <c r="M90" s="101"/>
      <c r="N90" s="137">
        <f t="shared" si="39"/>
        <v>0</v>
      </c>
      <c r="T90" s="126">
        <v>8</v>
      </c>
      <c r="U90" s="127">
        <v>1652</v>
      </c>
      <c r="V90" s="128"/>
      <c r="W90" s="60">
        <v>8</v>
      </c>
      <c r="X90" s="62">
        <v>1560</v>
      </c>
      <c r="Y90" s="47"/>
    </row>
    <row r="91" spans="1:29" ht="15">
      <c r="A91" s="73" t="s">
        <v>50</v>
      </c>
      <c r="B91" s="2"/>
      <c r="C91" s="2">
        <v>1.35</v>
      </c>
      <c r="D91" s="8"/>
      <c r="E91" s="8">
        <v>0.34</v>
      </c>
      <c r="F91" s="8">
        <v>0.98</v>
      </c>
      <c r="G91" s="3"/>
      <c r="H91" s="3"/>
      <c r="I91" s="3"/>
      <c r="J91" s="3"/>
      <c r="K91" s="75"/>
      <c r="L91" s="101"/>
      <c r="M91" s="101"/>
      <c r="N91" s="137">
        <f t="shared" si="39"/>
        <v>0</v>
      </c>
      <c r="O91" s="152" t="s">
        <v>118</v>
      </c>
      <c r="P91" s="153"/>
      <c r="Q91" s="153"/>
      <c r="R91" s="153"/>
      <c r="S91" s="153"/>
      <c r="T91" s="153"/>
      <c r="U91" s="153"/>
      <c r="V91" s="154"/>
      <c r="W91" s="129"/>
      <c r="X91" s="129"/>
      <c r="Y91" s="131"/>
    </row>
    <row r="92" spans="1:29" ht="15">
      <c r="A92" s="73" t="s">
        <v>51</v>
      </c>
      <c r="B92" s="2"/>
      <c r="C92" s="2">
        <v>3.1</v>
      </c>
      <c r="D92" s="8"/>
      <c r="E92" s="8">
        <v>0.96</v>
      </c>
      <c r="F92" s="8">
        <v>0.79</v>
      </c>
      <c r="G92" s="3"/>
      <c r="H92" s="3"/>
      <c r="I92" s="3"/>
      <c r="J92" s="3"/>
      <c r="K92" s="75"/>
      <c r="L92" s="101"/>
      <c r="M92" s="101"/>
      <c r="N92" s="137">
        <f t="shared" si="39"/>
        <v>0</v>
      </c>
      <c r="O92" s="3"/>
      <c r="P92" s="3"/>
      <c r="Q92" s="3"/>
      <c r="R92" s="3"/>
      <c r="S92" s="138"/>
      <c r="T92" s="144"/>
      <c r="U92" s="138"/>
      <c r="V92" s="137">
        <f t="shared" ref="V92:V97" si="43">IF(T92&gt;0,U92/T92*100,0)</f>
        <v>0</v>
      </c>
      <c r="W92" s="130"/>
      <c r="X92" s="130"/>
      <c r="Y92" s="130"/>
    </row>
    <row r="93" spans="1:29" ht="15.6">
      <c r="A93" s="28" t="s">
        <v>4</v>
      </c>
      <c r="B93" s="25" t="e">
        <f t="shared" ref="B93:F93" si="44">AVERAGE(B87:B92)</f>
        <v>#DIV/0!</v>
      </c>
      <c r="C93" s="25">
        <f t="shared" si="44"/>
        <v>1.55</v>
      </c>
      <c r="D93" s="25" t="e">
        <f t="shared" si="44"/>
        <v>#DIV/0!</v>
      </c>
      <c r="E93" s="25">
        <f t="shared" si="44"/>
        <v>0.62749999999999995</v>
      </c>
      <c r="F93" s="25">
        <f t="shared" si="44"/>
        <v>0.71500000000000008</v>
      </c>
      <c r="G93" s="3"/>
      <c r="H93" s="3"/>
      <c r="I93" s="3"/>
      <c r="J93" s="3"/>
      <c r="K93" s="75"/>
      <c r="L93" s="101"/>
      <c r="M93" s="101"/>
      <c r="N93" s="137">
        <f t="shared" si="39"/>
        <v>0</v>
      </c>
      <c r="O93" s="3"/>
      <c r="P93" s="2"/>
      <c r="Q93" s="2"/>
      <c r="R93" s="138"/>
      <c r="S93" s="138"/>
      <c r="T93" s="138"/>
      <c r="U93" s="138"/>
      <c r="V93" s="137">
        <f t="shared" si="43"/>
        <v>0</v>
      </c>
      <c r="W93" s="42"/>
      <c r="X93" s="42"/>
      <c r="Y93" s="43"/>
    </row>
    <row r="94" spans="1:29" ht="15.6">
      <c r="A94" s="152" t="s">
        <v>93</v>
      </c>
      <c r="B94" s="153"/>
      <c r="C94" s="153"/>
      <c r="D94" s="153"/>
      <c r="E94" s="154"/>
      <c r="G94" s="28" t="s">
        <v>4</v>
      </c>
      <c r="H94" s="25"/>
      <c r="I94" s="25"/>
      <c r="J94" s="25"/>
      <c r="K94" s="25">
        <f>SUM(K88:K93)</f>
        <v>0</v>
      </c>
      <c r="L94" s="25" t="e">
        <f t="shared" ref="L94" si="45">AVERAGE(L88:L93)</f>
        <v>#DIV/0!</v>
      </c>
      <c r="M94" s="25" t="e">
        <f t="shared" ref="M94" si="46">AVERAGE(M88:M93)</f>
        <v>#DIV/0!</v>
      </c>
      <c r="N94" s="137" t="e">
        <f t="shared" ref="N94" si="47">IF(L94&gt;0,M94/L94*100,0)</f>
        <v>#DIV/0!</v>
      </c>
      <c r="O94" s="1"/>
      <c r="P94" s="2"/>
      <c r="Q94" s="2"/>
      <c r="R94" s="138"/>
      <c r="S94" s="138"/>
      <c r="T94" s="138"/>
      <c r="U94" s="138"/>
      <c r="V94" s="137">
        <f t="shared" si="43"/>
        <v>0</v>
      </c>
      <c r="W94" s="42"/>
      <c r="X94" s="42"/>
      <c r="Y94" s="43"/>
      <c r="AA94" s="111"/>
      <c r="AB94" s="96"/>
      <c r="AC94" s="96"/>
    </row>
    <row r="95" spans="1:29" ht="13.8">
      <c r="A95" s="54" t="s">
        <v>109</v>
      </c>
      <c r="B95" s="90" t="s">
        <v>60</v>
      </c>
      <c r="C95" s="108"/>
      <c r="D95" s="90" t="s">
        <v>9</v>
      </c>
      <c r="E95" s="90" t="s">
        <v>59</v>
      </c>
      <c r="G95" s="145" t="s">
        <v>110</v>
      </c>
      <c r="H95" s="146"/>
      <c r="I95" s="146"/>
      <c r="J95" s="146"/>
      <c r="K95" s="146"/>
      <c r="L95" s="146"/>
      <c r="M95" s="146"/>
      <c r="N95" s="147"/>
      <c r="O95" s="1"/>
      <c r="P95" s="2"/>
      <c r="Q95" s="2"/>
      <c r="R95" s="138"/>
      <c r="S95" s="138"/>
      <c r="T95" s="138"/>
      <c r="U95" s="138"/>
      <c r="V95" s="137">
        <f t="shared" si="43"/>
        <v>0</v>
      </c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>
        <v>49.1</v>
      </c>
      <c r="C96" s="108"/>
      <c r="D96" s="90" t="s">
        <v>14</v>
      </c>
      <c r="E96" s="2">
        <v>2.71</v>
      </c>
      <c r="G96" s="14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38"/>
      <c r="P96" s="138"/>
      <c r="Q96" s="138"/>
      <c r="R96" s="138"/>
      <c r="S96" s="138"/>
      <c r="T96" s="138"/>
      <c r="U96" s="138"/>
      <c r="V96" s="137">
        <f t="shared" si="43"/>
        <v>0</v>
      </c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>
        <v>48.4</v>
      </c>
      <c r="C97" s="108"/>
      <c r="D97" s="90" t="s">
        <v>15</v>
      </c>
      <c r="E97" s="2">
        <v>1.94</v>
      </c>
      <c r="G97" s="91"/>
      <c r="H97" s="3"/>
      <c r="I97" s="1"/>
      <c r="J97" s="1"/>
      <c r="K97" s="1"/>
      <c r="L97" s="1"/>
      <c r="M97" s="1"/>
      <c r="N97" s="137">
        <f t="shared" ref="N97:N102" si="48">IF(L97&gt;0,M97/L97*100,0)</f>
        <v>0</v>
      </c>
      <c r="O97" s="138"/>
      <c r="P97" s="138"/>
      <c r="Q97" s="138"/>
      <c r="R97" s="138"/>
      <c r="S97" s="138"/>
      <c r="T97" s="138"/>
      <c r="U97" s="138"/>
      <c r="V97" s="137">
        <f t="shared" si="43"/>
        <v>0</v>
      </c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>
        <v>48.5</v>
      </c>
      <c r="C98" s="108"/>
      <c r="D98" s="90" t="s">
        <v>62</v>
      </c>
      <c r="E98" s="2">
        <v>2.19</v>
      </c>
      <c r="G98" s="91"/>
      <c r="H98" s="3"/>
      <c r="I98" s="1"/>
      <c r="J98" s="1"/>
      <c r="K98" s="1"/>
      <c r="L98" s="1"/>
      <c r="M98" s="1"/>
      <c r="N98" s="137">
        <f t="shared" si="48"/>
        <v>0</v>
      </c>
      <c r="O98" s="28" t="s">
        <v>4</v>
      </c>
      <c r="S98" s="108"/>
      <c r="T98" s="25" t="e">
        <f>AVERAGE(P92:P97)</f>
        <v>#DIV/0!</v>
      </c>
      <c r="U98" s="25" t="e">
        <f>AVERAGE(Q92:Q97)</f>
        <v>#DIV/0!</v>
      </c>
      <c r="V98" s="137" t="e">
        <f>IF(T98&gt;0,U98/T98*100,0)</f>
        <v>#DIV/0!</v>
      </c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>
        <v>52.9</v>
      </c>
      <c r="C99" s="108"/>
      <c r="D99" s="6" t="s">
        <v>13</v>
      </c>
      <c r="E99" s="2">
        <v>2.2999999999999998</v>
      </c>
      <c r="G99" s="91"/>
      <c r="H99" s="3"/>
      <c r="I99" s="1"/>
      <c r="J99" s="4"/>
      <c r="K99" s="1"/>
      <c r="L99" s="1"/>
      <c r="M99" s="1"/>
      <c r="N99" s="137">
        <f t="shared" si="48"/>
        <v>0</v>
      </c>
      <c r="O99" s="168" t="s">
        <v>88</v>
      </c>
      <c r="P99" s="169"/>
      <c r="Q99" s="169"/>
      <c r="R99" s="169"/>
      <c r="S99" s="169"/>
      <c r="T99" s="169"/>
      <c r="U99" s="169"/>
      <c r="V99" s="170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>
        <v>49.4</v>
      </c>
      <c r="C100" s="108"/>
      <c r="D100" s="90" t="s">
        <v>16</v>
      </c>
      <c r="E100" s="2">
        <v>2.38</v>
      </c>
      <c r="G100" s="91"/>
      <c r="H100" s="3"/>
      <c r="I100" s="1"/>
      <c r="J100" s="4"/>
      <c r="K100" s="1"/>
      <c r="L100" s="1"/>
      <c r="M100" s="1"/>
      <c r="N100" s="137">
        <f t="shared" si="48"/>
        <v>0</v>
      </c>
      <c r="O100" s="91"/>
      <c r="P100" s="3"/>
      <c r="Q100" s="1"/>
      <c r="R100" s="1"/>
      <c r="S100" s="1"/>
      <c r="T100" s="2"/>
      <c r="U100" s="2"/>
      <c r="V100" s="137">
        <f t="shared" ref="V100:V112" si="49">IF(T100&gt;0,U100/T100*100,0)</f>
        <v>0</v>
      </c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>
        <v>49.2</v>
      </c>
      <c r="C101" s="108"/>
      <c r="D101" s="90" t="s">
        <v>61</v>
      </c>
      <c r="E101" s="2">
        <v>2.08</v>
      </c>
      <c r="G101" s="91"/>
      <c r="H101" s="3"/>
      <c r="I101" s="1"/>
      <c r="J101" s="4"/>
      <c r="K101" s="1"/>
      <c r="L101" s="1"/>
      <c r="M101" s="1"/>
      <c r="N101" s="137">
        <f t="shared" si="48"/>
        <v>0</v>
      </c>
      <c r="O101" s="91"/>
      <c r="P101" s="3"/>
      <c r="Q101" s="1"/>
      <c r="R101" s="1"/>
      <c r="S101" s="1"/>
      <c r="T101" s="2"/>
      <c r="U101" s="2"/>
      <c r="V101" s="137">
        <f t="shared" si="49"/>
        <v>0</v>
      </c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>
        <f t="shared" ref="B102" si="50">AVERAGE(B96:B101)</f>
        <v>49.583333333333336</v>
      </c>
      <c r="C102" s="108"/>
      <c r="D102" s="26" t="s">
        <v>4</v>
      </c>
      <c r="E102" s="25">
        <f t="shared" ref="E102" si="51">AVERAGE(E96:E101)</f>
        <v>2.2666666666666666</v>
      </c>
      <c r="G102" s="91"/>
      <c r="H102" s="3"/>
      <c r="I102" s="1"/>
      <c r="J102" s="4"/>
      <c r="K102" s="1"/>
      <c r="L102" s="1"/>
      <c r="M102" s="1"/>
      <c r="N102" s="137">
        <f t="shared" si="48"/>
        <v>0</v>
      </c>
      <c r="O102" s="91"/>
      <c r="P102" s="3"/>
      <c r="Q102" s="1"/>
      <c r="R102" s="4"/>
      <c r="S102" s="1"/>
      <c r="T102" s="2"/>
      <c r="U102" s="2"/>
      <c r="V102" s="137">
        <f t="shared" si="49"/>
        <v>0</v>
      </c>
      <c r="W102" s="42"/>
      <c r="X102" s="42"/>
      <c r="Y102" s="43"/>
      <c r="AA102" s="45"/>
      <c r="AB102" s="45"/>
      <c r="AC102" s="45"/>
    </row>
    <row r="103" spans="1:29" ht="15.6">
      <c r="A103" s="152" t="s">
        <v>94</v>
      </c>
      <c r="B103" s="153"/>
      <c r="C103" s="153"/>
      <c r="D103" s="153"/>
      <c r="E103" s="154"/>
      <c r="G103" s="28" t="s">
        <v>4</v>
      </c>
      <c r="H103" s="25"/>
      <c r="I103" s="25"/>
      <c r="J103" s="25"/>
      <c r="K103" s="25" t="e">
        <f t="shared" ref="K103" si="52">AVERAGE(K97:K102)</f>
        <v>#DIV/0!</v>
      </c>
      <c r="L103" s="25" t="e">
        <f t="shared" ref="L103" si="53">AVERAGE(L97:L102)</f>
        <v>#DIV/0!</v>
      </c>
      <c r="M103" s="25" t="e">
        <f t="shared" ref="M103" si="54">AVERAGE(M97:M102)</f>
        <v>#DIV/0!</v>
      </c>
      <c r="N103" s="137" t="e">
        <f t="shared" ref="N103" si="55">IF(L103&gt;0,M103/L103*100,0)</f>
        <v>#DIV/0!</v>
      </c>
      <c r="O103" s="91"/>
      <c r="P103" s="3"/>
      <c r="Q103" s="1"/>
      <c r="R103" s="4"/>
      <c r="S103" s="1"/>
      <c r="T103" s="2"/>
      <c r="U103" s="2"/>
      <c r="V103" s="137">
        <f t="shared" si="49"/>
        <v>0</v>
      </c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45" t="s">
        <v>111</v>
      </c>
      <c r="H104" s="146"/>
      <c r="I104" s="146"/>
      <c r="J104" s="146"/>
      <c r="K104" s="146"/>
      <c r="L104" s="146"/>
      <c r="M104" s="146"/>
      <c r="N104" s="147"/>
      <c r="O104" s="91"/>
      <c r="P104" s="3"/>
      <c r="Q104" s="1"/>
      <c r="R104" s="4"/>
      <c r="S104" s="1"/>
      <c r="T104" s="2"/>
      <c r="U104" s="2"/>
      <c r="V104" s="137">
        <f t="shared" si="49"/>
        <v>0</v>
      </c>
      <c r="W104" s="42"/>
      <c r="X104" s="42"/>
      <c r="Y104" s="43"/>
    </row>
    <row r="105" spans="1:29" ht="13.8">
      <c r="A105" s="54" t="s">
        <v>14</v>
      </c>
      <c r="B105" s="8">
        <v>52.3</v>
      </c>
      <c r="C105" s="108"/>
      <c r="D105" s="90" t="s">
        <v>14</v>
      </c>
      <c r="E105" s="2">
        <v>2.41</v>
      </c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22"/>
      <c r="P105" s="22"/>
      <c r="Q105" s="89"/>
      <c r="R105" s="22"/>
      <c r="S105" s="1"/>
      <c r="T105" s="2"/>
      <c r="U105" s="2"/>
      <c r="V105" s="137">
        <f t="shared" si="49"/>
        <v>0</v>
      </c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>
        <v>0.25</v>
      </c>
      <c r="H106" s="3" t="s">
        <v>120</v>
      </c>
      <c r="I106" s="1"/>
      <c r="J106" s="1"/>
      <c r="K106" s="1"/>
      <c r="L106" s="1">
        <v>94.54</v>
      </c>
      <c r="M106" s="1">
        <v>50.84</v>
      </c>
      <c r="N106" s="137">
        <f t="shared" ref="N106:N111" si="56">IF(L106&gt;0,M106/L106*100,0)</f>
        <v>53.776179394965098</v>
      </c>
      <c r="O106" s="22"/>
      <c r="P106" s="22"/>
      <c r="Q106" s="89"/>
      <c r="R106" s="22"/>
      <c r="S106" s="1"/>
      <c r="T106" s="2"/>
      <c r="U106" s="2"/>
      <c r="V106" s="137">
        <f t="shared" si="49"/>
        <v>0</v>
      </c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>
        <v>0.41666666666666669</v>
      </c>
      <c r="H107" s="3" t="s">
        <v>120</v>
      </c>
      <c r="I107" s="1"/>
      <c r="J107" s="1"/>
      <c r="K107" s="1"/>
      <c r="L107" s="1">
        <v>94.48</v>
      </c>
      <c r="M107" s="1">
        <v>51.6</v>
      </c>
      <c r="N107" s="137">
        <f t="shared" si="56"/>
        <v>54.614733276883996</v>
      </c>
      <c r="O107" s="22"/>
      <c r="P107" s="22"/>
      <c r="Q107" s="89"/>
      <c r="R107" s="22"/>
      <c r="S107" s="1"/>
      <c r="T107" s="2"/>
      <c r="U107" s="2"/>
      <c r="V107" s="137">
        <f t="shared" si="49"/>
        <v>0</v>
      </c>
      <c r="W107" s="42"/>
      <c r="X107" s="42"/>
      <c r="Y107" s="43"/>
    </row>
    <row r="108" spans="1:29" ht="13.8">
      <c r="A108" s="72" t="s">
        <v>13</v>
      </c>
      <c r="B108" s="8">
        <v>57.4</v>
      </c>
      <c r="C108" s="108"/>
      <c r="D108" s="6" t="s">
        <v>13</v>
      </c>
      <c r="E108" s="5">
        <v>2.38</v>
      </c>
      <c r="G108" s="91" t="s">
        <v>121</v>
      </c>
      <c r="H108" s="3" t="s">
        <v>120</v>
      </c>
      <c r="I108" s="1"/>
      <c r="J108" s="4"/>
      <c r="K108" s="1"/>
      <c r="L108" s="1">
        <v>94.5</v>
      </c>
      <c r="M108" s="1">
        <v>50.84</v>
      </c>
      <c r="N108" s="137">
        <f t="shared" si="56"/>
        <v>53.798941798941804</v>
      </c>
      <c r="O108" s="22"/>
      <c r="P108" s="22"/>
      <c r="Q108" s="89"/>
      <c r="R108" s="22"/>
      <c r="S108" s="1"/>
      <c r="T108" s="2"/>
      <c r="U108" s="2"/>
      <c r="V108" s="137">
        <f t="shared" si="49"/>
        <v>0</v>
      </c>
      <c r="W108" s="42"/>
      <c r="X108" s="42"/>
      <c r="Y108" s="43"/>
    </row>
    <row r="109" spans="1:29" ht="13.8">
      <c r="A109" s="54" t="s">
        <v>16</v>
      </c>
      <c r="B109" s="8">
        <v>52.2</v>
      </c>
      <c r="C109" s="108"/>
      <c r="D109" s="90" t="s">
        <v>16</v>
      </c>
      <c r="E109" s="5">
        <v>1.97</v>
      </c>
      <c r="G109" s="91">
        <v>0.75</v>
      </c>
      <c r="H109" s="3" t="s">
        <v>120</v>
      </c>
      <c r="I109" s="1"/>
      <c r="J109" s="4"/>
      <c r="K109" s="1"/>
      <c r="L109" s="1">
        <v>94.68</v>
      </c>
      <c r="M109" s="1">
        <v>51.44</v>
      </c>
      <c r="N109" s="137">
        <f t="shared" si="56"/>
        <v>54.330376003379797</v>
      </c>
      <c r="O109" s="22"/>
      <c r="P109" s="22"/>
      <c r="Q109" s="89"/>
      <c r="R109" s="22"/>
      <c r="S109" s="1"/>
      <c r="T109" s="2"/>
      <c r="U109" s="2"/>
      <c r="V109" s="137">
        <f t="shared" si="49"/>
        <v>0</v>
      </c>
      <c r="W109" s="42"/>
      <c r="X109" s="42"/>
      <c r="Y109" s="43"/>
    </row>
    <row r="110" spans="1:29" ht="13.8">
      <c r="A110" s="54" t="s">
        <v>61</v>
      </c>
      <c r="B110" s="8">
        <v>51.3</v>
      </c>
      <c r="C110" s="108"/>
      <c r="D110" s="90" t="s">
        <v>61</v>
      </c>
      <c r="E110" s="5">
        <v>1.97</v>
      </c>
      <c r="G110" s="91">
        <v>0.91666666666666663</v>
      </c>
      <c r="H110" s="3" t="s">
        <v>120</v>
      </c>
      <c r="I110" s="1"/>
      <c r="J110" s="4"/>
      <c r="K110" s="1"/>
      <c r="L110" s="1">
        <v>95.04</v>
      </c>
      <c r="M110" s="1">
        <v>51.36</v>
      </c>
      <c r="N110" s="137">
        <f t="shared" si="56"/>
        <v>54.040404040404034</v>
      </c>
      <c r="O110" s="22"/>
      <c r="P110" s="22"/>
      <c r="Q110" s="89"/>
      <c r="R110" s="22"/>
      <c r="S110" s="1"/>
      <c r="T110" s="2"/>
      <c r="U110" s="2"/>
      <c r="V110" s="137">
        <f t="shared" si="49"/>
        <v>0</v>
      </c>
      <c r="W110" s="42"/>
      <c r="X110" s="42"/>
      <c r="Y110" s="43"/>
    </row>
    <row r="111" spans="1:29" ht="15.6">
      <c r="A111" s="28" t="s">
        <v>4</v>
      </c>
      <c r="B111" s="25">
        <f t="shared" ref="B111" si="57">AVERAGE(B105:B110)</f>
        <v>53.3</v>
      </c>
      <c r="C111" s="108"/>
      <c r="D111" s="26" t="s">
        <v>4</v>
      </c>
      <c r="E111" s="25">
        <f t="shared" ref="E111" si="58">AVERAGE(E105:E110)</f>
        <v>2.1825000000000001</v>
      </c>
      <c r="G111" s="91" t="s">
        <v>122</v>
      </c>
      <c r="H111" s="3" t="s">
        <v>120</v>
      </c>
      <c r="I111" s="1"/>
      <c r="J111" s="4"/>
      <c r="K111" s="1"/>
      <c r="L111" s="1">
        <v>94.6</v>
      </c>
      <c r="M111" s="1">
        <v>51.08</v>
      </c>
      <c r="N111" s="137">
        <f t="shared" si="56"/>
        <v>53.995771670190273</v>
      </c>
      <c r="O111" s="22"/>
      <c r="P111" s="22"/>
      <c r="Q111" s="89"/>
      <c r="R111" s="22"/>
      <c r="S111" s="1"/>
      <c r="T111" s="2"/>
      <c r="U111" s="2"/>
      <c r="V111" s="137">
        <f t="shared" si="49"/>
        <v>0</v>
      </c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>
        <f>SUM(K106:K111)</f>
        <v>0</v>
      </c>
      <c r="L112" s="25">
        <f t="shared" ref="L112" si="59">AVERAGE(L106:L111)</f>
        <v>94.64</v>
      </c>
      <c r="M112" s="25">
        <f t="shared" ref="M112" si="60">AVERAGE(M106:M111)</f>
        <v>51.193333333333328</v>
      </c>
      <c r="N112" s="137">
        <f t="shared" ref="N112" si="61">IF(L112&gt;0,M112/L112*100,0)</f>
        <v>54.092702169625241</v>
      </c>
      <c r="O112" s="28" t="s">
        <v>4</v>
      </c>
      <c r="P112" s="25"/>
      <c r="Q112" s="25"/>
      <c r="R112" s="137"/>
      <c r="S112" s="1">
        <f>SUM(S100:S111)</f>
        <v>0</v>
      </c>
      <c r="T112" s="25" t="e">
        <f>AVERAGE(T100:T111)</f>
        <v>#DIV/0!</v>
      </c>
      <c r="U112" s="25" t="e">
        <f>AVERAGE(U100:U111)</f>
        <v>#DIV/0!</v>
      </c>
      <c r="V112" s="137" t="e">
        <f t="shared" si="49"/>
        <v>#DIV/0!</v>
      </c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password="9DEF" sheet="1" objects="1" scenarios="1" selectLockedCells="1"/>
  <mergeCells count="26">
    <mergeCell ref="A1:X1"/>
    <mergeCell ref="G4:N4"/>
    <mergeCell ref="O4:R4"/>
    <mergeCell ref="S4:T4"/>
    <mergeCell ref="U4:V4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G104:N104"/>
    <mergeCell ref="O71:R71"/>
    <mergeCell ref="O80:R80"/>
    <mergeCell ref="G86:N86"/>
    <mergeCell ref="O91:V91"/>
    <mergeCell ref="G95:N95"/>
  </mergeCells>
  <pageMargins left="0.7" right="0.7" top="0.75" bottom="0.75" header="0.3" footer="0.3"/>
  <pageSetup scale="32" orientation="landscape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Fikadu</cp:lastModifiedBy>
  <cp:lastPrinted>2021-12-04T21:22:47Z</cp:lastPrinted>
  <dcterms:created xsi:type="dcterms:W3CDTF">2006-10-21T09:11:40Z</dcterms:created>
  <dcterms:modified xsi:type="dcterms:W3CDTF">2021-12-04T21:37:17Z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