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V93" i="3"/>
  <c r="V94"/>
  <c r="V95"/>
  <c r="V96"/>
  <c r="V97"/>
  <c r="V92"/>
  <c r="V101"/>
  <c r="V102"/>
  <c r="V103"/>
  <c r="V104"/>
  <c r="V105"/>
  <c r="V106"/>
  <c r="V107"/>
  <c r="V108"/>
  <c r="V109"/>
  <c r="V110"/>
  <c r="V111"/>
  <c r="V100"/>
  <c r="N107"/>
  <c r="N108"/>
  <c r="N109"/>
  <c r="N110"/>
  <c r="N111"/>
  <c r="N106"/>
  <c r="N89"/>
  <c r="N90"/>
  <c r="N91"/>
  <c r="N92"/>
  <c r="N93"/>
  <c r="N88"/>
  <c r="N82"/>
  <c r="N80"/>
  <c r="N81"/>
  <c r="N83"/>
  <c r="N84"/>
  <c r="N79"/>
  <c r="R82"/>
  <c r="X57"/>
  <c r="V57"/>
  <c r="T57"/>
  <c r="X30"/>
  <c r="V30"/>
  <c r="T30"/>
  <c r="U98"/>
  <c r="T98"/>
  <c r="R87"/>
  <c r="R86"/>
  <c r="R85"/>
  <c r="R84"/>
  <c r="R83"/>
  <c r="R78"/>
  <c r="R77"/>
  <c r="R76"/>
  <c r="R75"/>
  <c r="R74"/>
  <c r="R73"/>
  <c r="R58"/>
  <c r="R57"/>
  <c r="R56"/>
  <c r="R55"/>
  <c r="R51"/>
  <c r="R50"/>
  <c r="R49"/>
  <c r="R48"/>
  <c r="R43"/>
  <c r="R42"/>
  <c r="R41"/>
  <c r="R40"/>
  <c r="R32"/>
  <c r="R33"/>
  <c r="R34"/>
  <c r="R35"/>
  <c r="R31"/>
  <c r="R30"/>
  <c r="R24"/>
  <c r="R25"/>
  <c r="R23"/>
  <c r="R22"/>
  <c r="R17"/>
  <c r="R15"/>
  <c r="R16"/>
  <c r="R14"/>
  <c r="R8"/>
  <c r="R9"/>
  <c r="R7"/>
  <c r="R6"/>
  <c r="K112"/>
  <c r="K94"/>
  <c r="M85"/>
  <c r="L85"/>
  <c r="K85"/>
  <c r="M76"/>
  <c r="L76"/>
  <c r="K76"/>
  <c r="N98"/>
  <c r="N99"/>
  <c r="N100"/>
  <c r="N101"/>
  <c r="N102"/>
  <c r="N97"/>
  <c r="N72"/>
  <c r="N73"/>
  <c r="N74"/>
  <c r="N75"/>
  <c r="N7"/>
  <c r="N8"/>
  <c r="N9"/>
  <c r="N10"/>
  <c r="N11"/>
  <c r="N12"/>
  <c r="N13"/>
  <c r="N14"/>
  <c r="N15"/>
  <c r="N16"/>
  <c r="N17"/>
  <c r="N18"/>
  <c r="N19"/>
  <c r="N20"/>
  <c r="N21"/>
  <c r="N22"/>
  <c r="N23"/>
  <c r="N24"/>
  <c r="N25"/>
  <c r="N26"/>
  <c r="N27"/>
  <c r="N28"/>
  <c r="N29"/>
  <c r="N30"/>
  <c r="N31"/>
  <c r="N32"/>
  <c r="N33"/>
  <c r="N34"/>
  <c r="N35"/>
  <c r="N36"/>
  <c r="N37"/>
  <c r="N38"/>
  <c r="N39"/>
  <c r="N40"/>
  <c r="N41"/>
  <c r="N42"/>
  <c r="N43"/>
  <c r="N44"/>
  <c r="N45"/>
  <c r="N46"/>
  <c r="N47"/>
  <c r="N48"/>
  <c r="N49"/>
  <c r="N50"/>
  <c r="N51"/>
  <c r="N52"/>
  <c r="N53"/>
  <c r="N54"/>
  <c r="N55"/>
  <c r="N56"/>
  <c r="N57"/>
  <c r="N58"/>
  <c r="N59"/>
  <c r="N60"/>
  <c r="N61"/>
  <c r="N62"/>
  <c r="N63"/>
  <c r="N64"/>
  <c r="N65"/>
  <c r="N66"/>
  <c r="N67"/>
  <c r="N68"/>
  <c r="N69"/>
  <c r="N70"/>
  <c r="N71"/>
  <c r="N6"/>
  <c r="U112"/>
  <c r="T112"/>
  <c r="V112" s="1"/>
  <c r="S112"/>
  <c r="N76" l="1"/>
  <c r="Q52"/>
  <c r="P52"/>
  <c r="V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M94"/>
  <c r="L94"/>
  <c r="N94" s="1"/>
  <c r="M103"/>
  <c r="L103"/>
  <c r="K103"/>
  <c r="M112"/>
  <c r="L112"/>
  <c r="E111"/>
  <c r="B111"/>
  <c r="E102"/>
  <c r="B102"/>
  <c r="F93"/>
  <c r="E93"/>
  <c r="D93"/>
  <c r="C93"/>
  <c r="B93"/>
  <c r="D83"/>
  <c r="D82"/>
  <c r="D81"/>
  <c r="D80"/>
  <c r="D79"/>
  <c r="D78"/>
  <c r="E84"/>
  <c r="C84"/>
  <c r="B84"/>
  <c r="D75"/>
  <c r="D74"/>
  <c r="D73"/>
  <c r="D72"/>
  <c r="D71"/>
  <c r="D70"/>
  <c r="E76"/>
  <c r="C76"/>
  <c r="B76"/>
  <c r="D67"/>
  <c r="D66"/>
  <c r="D65"/>
  <c r="D64"/>
  <c r="D63"/>
  <c r="D62"/>
  <c r="E68"/>
  <c r="C68"/>
  <c r="B68"/>
  <c r="D59"/>
  <c r="D58"/>
  <c r="D57"/>
  <c r="D56"/>
  <c r="D55"/>
  <c r="D54"/>
  <c r="E60"/>
  <c r="C60"/>
  <c r="B60"/>
  <c r="D51"/>
  <c r="D50"/>
  <c r="D49"/>
  <c r="D48"/>
  <c r="D47"/>
  <c r="D46"/>
  <c r="E52"/>
  <c r="C52"/>
  <c r="B52"/>
  <c r="D43"/>
  <c r="D42"/>
  <c r="D41"/>
  <c r="D40"/>
  <c r="D39"/>
  <c r="D38"/>
  <c r="E44"/>
  <c r="C44"/>
  <c r="B44"/>
  <c r="D35"/>
  <c r="D34"/>
  <c r="D33"/>
  <c r="D32"/>
  <c r="D31"/>
  <c r="D30"/>
  <c r="E36"/>
  <c r="C36"/>
  <c r="B36"/>
  <c r="D27"/>
  <c r="D26"/>
  <c r="D25"/>
  <c r="D24"/>
  <c r="D23"/>
  <c r="D22"/>
  <c r="E28"/>
  <c r="C28"/>
  <c r="B28"/>
  <c r="D19"/>
  <c r="D18"/>
  <c r="D17"/>
  <c r="D16"/>
  <c r="D15"/>
  <c r="D14"/>
  <c r="E20"/>
  <c r="C20"/>
  <c r="B20"/>
  <c r="D7"/>
  <c r="D8"/>
  <c r="D9"/>
  <c r="D10"/>
  <c r="D11"/>
  <c r="D6"/>
  <c r="E12"/>
  <c r="C12"/>
  <c r="B12"/>
  <c r="I3"/>
  <c r="D36" l="1"/>
  <c r="D12"/>
  <c r="R88"/>
  <c r="R36"/>
  <c r="R79"/>
  <c r="R60"/>
  <c r="R52"/>
  <c r="N112"/>
  <c r="D84"/>
  <c r="D76"/>
  <c r="R70"/>
  <c r="R10"/>
  <c r="R26"/>
  <c r="N103"/>
  <c r="D44"/>
  <c r="R44"/>
  <c r="D60"/>
  <c r="D20"/>
  <c r="R18"/>
  <c r="N85"/>
  <c r="D68"/>
  <c r="D52"/>
  <c r="D28"/>
</calcChain>
</file>

<file path=xl/sharedStrings.xml><?xml version="1.0" encoding="utf-8"?>
<sst xmlns="http://schemas.openxmlformats.org/spreadsheetml/2006/main" count="677" uniqueCount="177">
  <si>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</si>
  <si>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</si>
  <si>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</si>
  <si>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</si>
  <si>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</si>
  <si>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</si>
  <si>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</si>
  <si>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</si>
  <si>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</si>
  <si>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</si>
  <si>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</si>
  <si>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</si>
  <si>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</si>
  <si>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</si>
  <si>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</si>
  <si>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</si>
  <si>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</si>
  <si>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</si>
  <si>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</si>
  <si>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</si>
  <si>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</si>
  <si>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</si>
  <si>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</si>
  <si>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</si>
  <si>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</si>
  <si>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</si>
  <si>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</si>
  <si>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</si>
  <si>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</si>
  <si>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</si>
  <si>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</si>
  <si>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</si>
  <si>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</si>
  <si>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</si>
  <si>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</si>
  <si>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</si>
  <si>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</si>
  <si>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</si>
  <si>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</si>
  <si>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</si>
  <si>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</si>
  <si>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</si>
  <si>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</si>
  <si>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</si>
  <si>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</si>
  <si>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</si>
  <si>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</si>
  <si>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</si>
  <si>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</si>
  <si>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</si>
  <si>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</si>
  <si>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</si>
  <si>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</si>
  <si>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</si>
  <si>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</si>
  <si>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</si>
  <si>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</si>
  <si>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</si>
  <si>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</si>
  <si>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</si>
  <si>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</si>
  <si>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</si>
  <si>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</si>
  <si>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</si>
  <si>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</si>
  <si>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</si>
  <si>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</si>
  <si>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</si>
  <si>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</si>
  <si>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</si>
  <si>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</si>
  <si>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</si>
  <si>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</si>
  <si>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</si>
  <si>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</si>
  <si>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</si>
  <si>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</si>
  <si>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</si>
  <si>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</si>
  <si>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</si>
  <si>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</si>
  <si>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</si>
  <si>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</si>
  <si>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</si>
  <si>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</si>
  <si>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</si>
  <si>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</si>
  <si>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</si>
  <si>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</si>
  <si>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</si>
  <si>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</si>
  <si>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</si>
  <si>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</si>
  <si>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</si>
  <si>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</si>
  <si>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</si>
  <si>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</si>
  <si>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</si>
  <si>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</si>
  <si>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</si>
  <si>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</si>
  <si>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</si>
  <si>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</si>
  <si>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</si>
  <si>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</si>
  <si>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</si>
  <si>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</si>
  <si>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</si>
  <si>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</si>
  <si>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</si>
  <si>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</si>
  <si>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</si>
  <si>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</si>
  <si>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</si>
  <si>
    <t>5: am</t>
  </si>
  <si>
    <t>11: am</t>
  </si>
  <si>
    <t>5: pm</t>
  </si>
  <si>
    <t>11: pm</t>
  </si>
  <si>
    <t xml:space="preserve">                                                      SPECIAL TESTS                BRIX               POL         PURITY</t>
  </si>
  <si>
    <t>B</t>
  </si>
  <si>
    <t>C</t>
  </si>
  <si>
    <t>2:00 P.M</t>
  </si>
  <si>
    <t>2:00AM</t>
  </si>
  <si>
    <t>6:00AM</t>
  </si>
  <si>
    <t>A</t>
  </si>
  <si>
    <t>2DESCARGA6:25AM</t>
  </si>
  <si>
    <t>C-9</t>
  </si>
  <si>
    <t>6:30AM</t>
  </si>
  <si>
    <t>7:15AM</t>
  </si>
  <si>
    <t>9:30AM</t>
  </si>
  <si>
    <t>10:20AM</t>
  </si>
  <si>
    <t>2DESCCARGA10:05AM</t>
  </si>
  <si>
    <t>B-9</t>
  </si>
  <si>
    <t>10:30AM</t>
  </si>
  <si>
    <t>10:40AM</t>
  </si>
  <si>
    <t>12.15PM</t>
  </si>
  <si>
    <t>SEMIULLA12.15PM</t>
  </si>
  <si>
    <t>12.45PM</t>
  </si>
  <si>
    <t>12.55PM</t>
  </si>
  <si>
    <t>1.00PM</t>
  </si>
  <si>
    <t>1.30PM</t>
  </si>
  <si>
    <t>CORTE1.45PM</t>
  </si>
  <si>
    <t>2.35PM</t>
  </si>
  <si>
    <t>IDESCARGA3.04P.M</t>
  </si>
  <si>
    <t>3.10PM</t>
  </si>
  <si>
    <t>3.45PM</t>
  </si>
  <si>
    <t>3.50PM</t>
  </si>
  <si>
    <t>3.55PM</t>
  </si>
  <si>
    <t>SEWMILLA4.56PM</t>
  </si>
  <si>
    <t>5.30PM</t>
  </si>
  <si>
    <t>6.00PM</t>
  </si>
  <si>
    <t>CORTE6.06PM</t>
  </si>
  <si>
    <t>6.25PM</t>
  </si>
  <si>
    <t>7.25PM</t>
  </si>
  <si>
    <t>7.30PM</t>
  </si>
  <si>
    <t>IDESCARGA7.45PM</t>
  </si>
  <si>
    <t>8.00PM</t>
  </si>
  <si>
    <t>8.05PM</t>
  </si>
  <si>
    <t>8.45PM</t>
  </si>
  <si>
    <t>IIDESCARGA9.20PM</t>
  </si>
  <si>
    <t>9.25PM</t>
  </si>
  <si>
    <t>9.30PM</t>
  </si>
  <si>
    <t>10.05PM</t>
  </si>
  <si>
    <t>10.10PM</t>
  </si>
  <si>
    <t>11:05PM</t>
  </si>
  <si>
    <t>11:10AM</t>
  </si>
  <si>
    <t>11:45PM</t>
  </si>
  <si>
    <t>11:45AM</t>
  </si>
  <si>
    <t>12:10AM</t>
  </si>
  <si>
    <t>1:55AM</t>
  </si>
  <si>
    <t>1DESCARGA2:20AM</t>
  </si>
  <si>
    <t>2:20AM</t>
  </si>
  <si>
    <t>2:45AM</t>
  </si>
  <si>
    <t>2:50AM</t>
  </si>
  <si>
    <t>3:10AM</t>
  </si>
  <si>
    <t>3:45AM</t>
  </si>
  <si>
    <t>4:10AM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</si>
</sst>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91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0" fillId="0" borderId="1" xfId="0" applyBorder="1" applyProtection="1">
      <protection locked="0"/>
    </xf>
    <xf numFmtId="0" fontId="0" fillId="0" borderId="1" xfId="0" applyFill="1" applyBorder="1" applyProtection="1">
      <protection locked="0"/>
    </xf>
    <xf numFmtId="0" fontId="2" fillId="0" borderId="1" xfId="0" applyFont="1" applyFill="1" applyBorder="1" applyAlignment="1" applyProtection="1">
      <protection locked="0"/>
    </xf>
    <xf numFmtId="0" fontId="2" fillId="0" borderId="1" xfId="0" applyFont="1" applyFill="1" applyBorder="1" applyAlignment="1" applyProtection="1">
      <alignment horizontal="center"/>
      <protection locked="0"/>
    </xf>
    <xf numFmtId="0" fontId="2" fillId="16" borderId="1" xfId="0" applyFont="1" applyFill="1" applyBorder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3" fillId="8" borderId="1" xfId="0" applyFont="1" applyFill="1" applyBorder="1" applyAlignment="1">
      <alignment horizontal="center"/>
    </xf>
    <xf numFmtId="18" fontId="0" fillId="0" borderId="1" xfId="0" applyNumberFormat="1" applyFill="1" applyBorder="1" applyProtection="1">
      <protection locked="0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D148"/>
  <sheetViews>
    <sheetView tabSelected="1" topLeftCell="A55" zoomScale="80" zoomScaleNormal="80" workbookViewId="0">
      <selection activeCell="B108" sqref="B108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46" t="s">
        <v>87</v>
      </c>
      <c r="B1" s="146"/>
      <c r="C1" s="146"/>
      <c r="D1" s="146"/>
      <c r="E1" s="146"/>
      <c r="F1" s="146"/>
      <c r="G1" s="146"/>
      <c r="H1" s="146"/>
      <c r="I1" s="146"/>
      <c r="J1" s="146"/>
      <c r="K1" s="146"/>
      <c r="L1" s="146"/>
      <c r="M1" s="146"/>
      <c r="N1" s="146"/>
      <c r="O1" s="146"/>
      <c r="P1" s="146"/>
      <c r="Q1" s="146"/>
      <c r="R1" s="146"/>
      <c r="S1" s="146"/>
      <c r="T1" s="146"/>
      <c r="U1" s="146"/>
      <c r="V1" s="146"/>
      <c r="W1" s="146"/>
      <c r="X1" s="146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93</v>
      </c>
      <c r="D3" s="57" t="s">
        <v>78</v>
      </c>
      <c r="E3" s="29">
        <v>44559</v>
      </c>
      <c r="F3" s="29"/>
      <c r="G3" s="58"/>
      <c r="H3" s="58"/>
      <c r="I3" s="58" t="str">
        <f>TEXT(E3,"DDDD")</f>
        <v>Wednesday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47" t="s">
        <v>65</v>
      </c>
      <c r="H4" s="148"/>
      <c r="I4" s="148"/>
      <c r="J4" s="148"/>
      <c r="K4" s="148"/>
      <c r="L4" s="148"/>
      <c r="M4" s="148"/>
      <c r="N4" s="149"/>
      <c r="O4" s="150" t="s">
        <v>103</v>
      </c>
      <c r="P4" s="151"/>
      <c r="Q4" s="151"/>
      <c r="R4" s="152"/>
      <c r="S4" s="153" t="s">
        <v>72</v>
      </c>
      <c r="T4" s="154"/>
      <c r="U4" s="155" t="s">
        <v>55</v>
      </c>
      <c r="V4" s="156"/>
      <c r="W4" s="160" t="s">
        <v>71</v>
      </c>
      <c r="X4" s="160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3" t="s">
        <v>17</v>
      </c>
      <c r="X5" s="123" t="s">
        <v>3</v>
      </c>
      <c r="Y5" s="47"/>
    </row>
    <row r="6" spans="1:25" ht="13.8">
      <c r="A6" s="67" t="s">
        <v>46</v>
      </c>
      <c r="B6" s="2">
        <v>16.559999999999999</v>
      </c>
      <c r="C6" s="2">
        <v>14.75</v>
      </c>
      <c r="D6" s="26">
        <f>IF(B6&gt;0,C6/B6*100,0)</f>
        <v>89.070048309178745</v>
      </c>
      <c r="E6" s="2">
        <v>5.4</v>
      </c>
      <c r="F6" s="97"/>
      <c r="G6" s="7" t="s">
        <v>123</v>
      </c>
      <c r="H6" s="3" t="s">
        <v>124</v>
      </c>
      <c r="I6" s="3">
        <v>3</v>
      </c>
      <c r="J6" s="3">
        <v>5699</v>
      </c>
      <c r="K6" s="3">
        <v>900</v>
      </c>
      <c r="L6" s="8">
        <v>92.02</v>
      </c>
      <c r="M6" s="2">
        <v>79</v>
      </c>
      <c r="N6" s="137">
        <f t="shared" ref="N6:N69" si="0">IF(L6&gt;0,M6/L6*100,0)</f>
        <v>85.850901977830901</v>
      </c>
      <c r="O6" s="9" t="s">
        <v>114</v>
      </c>
      <c r="P6" s="2">
        <v>66.2</v>
      </c>
      <c r="Q6" s="2">
        <v>59.08</v>
      </c>
      <c r="R6" s="137">
        <f t="shared" ref="R6:R10" si="1">IF(P6&gt;0,Q6/P6*100,0)</f>
        <v>89.244712990936549</v>
      </c>
      <c r="S6" s="9" t="s">
        <v>24</v>
      </c>
      <c r="T6" s="68">
        <v>7.1</v>
      </c>
      <c r="U6" s="9" t="s">
        <v>24</v>
      </c>
      <c r="V6" s="68">
        <v>7</v>
      </c>
      <c r="W6" s="9" t="s">
        <v>24</v>
      </c>
      <c r="X6" s="68">
        <v>6.4</v>
      </c>
      <c r="Y6" s="47"/>
    </row>
    <row r="7" spans="1:25" ht="13.8">
      <c r="A7" s="67" t="s">
        <v>47</v>
      </c>
      <c r="B7" s="2">
        <v>16.97</v>
      </c>
      <c r="C7" s="2">
        <v>15.04</v>
      </c>
      <c r="D7" s="26">
        <f t="shared" ref="D7:D12" si="2">IF(B7&gt;0,C7/B7*100,0)</f>
        <v>88.626988803771368</v>
      </c>
      <c r="E7" s="2">
        <v>5.7</v>
      </c>
      <c r="F7" s="97"/>
      <c r="G7" s="7" t="s">
        <v>127</v>
      </c>
      <c r="H7" s="3" t="s">
        <v>124</v>
      </c>
      <c r="I7" s="1">
        <v>8</v>
      </c>
      <c r="J7" s="1">
        <v>5700</v>
      </c>
      <c r="K7" s="1">
        <v>2800</v>
      </c>
      <c r="L7" s="2">
        <v>91.2</v>
      </c>
      <c r="M7" s="2">
        <v>78.319999999999993</v>
      </c>
      <c r="N7" s="137">
        <f t="shared" si="0"/>
        <v>85.877192982456137</v>
      </c>
      <c r="O7" s="119" t="s">
        <v>115</v>
      </c>
      <c r="P7" s="2">
        <v>61.28</v>
      </c>
      <c r="Q7" s="2">
        <v>54</v>
      </c>
      <c r="R7" s="137">
        <f t="shared" si="1"/>
        <v>88.120104438642301</v>
      </c>
      <c r="S7" s="9" t="s">
        <v>25</v>
      </c>
      <c r="T7" s="68">
        <v>7.2</v>
      </c>
      <c r="U7" s="9" t="s">
        <v>25</v>
      </c>
      <c r="V7" s="68">
        <v>7</v>
      </c>
      <c r="W7" s="9" t="s">
        <v>25</v>
      </c>
      <c r="X7" s="68">
        <v>6.4</v>
      </c>
      <c r="Y7" s="47"/>
    </row>
    <row r="8" spans="1:25" ht="13.8">
      <c r="A8" s="67" t="s">
        <v>48</v>
      </c>
      <c r="B8" s="2">
        <v>17.100000000000001</v>
      </c>
      <c r="C8" s="2">
        <v>15.33</v>
      </c>
      <c r="D8" s="26">
        <f t="shared" si="2"/>
        <v>89.649122807017534</v>
      </c>
      <c r="E8" s="2">
        <v>5.8</v>
      </c>
      <c r="F8" s="97"/>
      <c r="G8" s="7">
        <v>0.28819444444444448</v>
      </c>
      <c r="H8" s="3" t="s">
        <v>124</v>
      </c>
      <c r="I8" s="1">
        <v>4</v>
      </c>
      <c r="J8" s="1">
        <v>5701</v>
      </c>
      <c r="K8" s="1">
        <v>900</v>
      </c>
      <c r="L8" s="2">
        <v>90.86</v>
      </c>
      <c r="M8" s="2">
        <v>77.84</v>
      </c>
      <c r="N8" s="137">
        <f t="shared" si="0"/>
        <v>85.670261941448388</v>
      </c>
      <c r="O8" s="9" t="s">
        <v>116</v>
      </c>
      <c r="P8" s="2">
        <v>66.67</v>
      </c>
      <c r="Q8" s="2">
        <v>59.76</v>
      </c>
      <c r="R8" s="137">
        <f t="shared" si="1"/>
        <v>89.635518224088798</v>
      </c>
      <c r="S8" s="9" t="s">
        <v>26</v>
      </c>
      <c r="T8" s="68">
        <v>7.4</v>
      </c>
      <c r="U8" s="9" t="s">
        <v>26</v>
      </c>
      <c r="V8" s="68">
        <v>7.1</v>
      </c>
      <c r="W8" s="9" t="s">
        <v>26</v>
      </c>
      <c r="X8" s="68">
        <v>6.4</v>
      </c>
      <c r="Y8" s="47"/>
    </row>
    <row r="9" spans="1:25" ht="13.8">
      <c r="A9" s="67" t="s">
        <v>49</v>
      </c>
      <c r="B9" s="2">
        <v>17.440000000000001</v>
      </c>
      <c r="C9" s="2">
        <v>15.43</v>
      </c>
      <c r="D9" s="26">
        <f t="shared" si="2"/>
        <v>88.474770642201833</v>
      </c>
      <c r="E9" s="2">
        <v>5.7</v>
      </c>
      <c r="F9" s="97"/>
      <c r="G9" s="7" t="s">
        <v>128</v>
      </c>
      <c r="H9" s="3" t="s">
        <v>124</v>
      </c>
      <c r="I9" s="1">
        <v>6</v>
      </c>
      <c r="J9" s="1">
        <v>5702</v>
      </c>
      <c r="K9" s="1">
        <v>1200</v>
      </c>
      <c r="L9" s="2">
        <v>90.24</v>
      </c>
      <c r="M9" s="2">
        <v>76.959999999999994</v>
      </c>
      <c r="N9" s="137">
        <f t="shared" si="0"/>
        <v>85.283687943262407</v>
      </c>
      <c r="O9" s="9" t="s">
        <v>117</v>
      </c>
      <c r="P9" s="2">
        <v>63.1</v>
      </c>
      <c r="Q9" s="2">
        <v>56.56</v>
      </c>
      <c r="R9" s="137">
        <f t="shared" si="1"/>
        <v>89.635499207606969</v>
      </c>
      <c r="S9" s="9" t="s">
        <v>39</v>
      </c>
      <c r="T9" s="68">
        <v>7.1</v>
      </c>
      <c r="U9" s="9" t="s">
        <v>39</v>
      </c>
      <c r="V9" s="68">
        <v>7</v>
      </c>
      <c r="W9" s="9" t="s">
        <v>39</v>
      </c>
      <c r="X9" s="68">
        <v>6.5</v>
      </c>
      <c r="Y9" s="47"/>
    </row>
    <row r="10" spans="1:25" ht="15.6">
      <c r="A10" s="67" t="s">
        <v>50</v>
      </c>
      <c r="B10" s="2">
        <v>17.829999999999998</v>
      </c>
      <c r="C10" s="2">
        <v>15.87</v>
      </c>
      <c r="D10" s="26">
        <f t="shared" si="2"/>
        <v>89.00729108244532</v>
      </c>
      <c r="E10" s="2">
        <v>5.7</v>
      </c>
      <c r="F10" s="97"/>
      <c r="G10" s="7">
        <v>0.34027777777777773</v>
      </c>
      <c r="H10" s="3" t="s">
        <v>124</v>
      </c>
      <c r="I10" s="1">
        <v>3</v>
      </c>
      <c r="J10" s="1">
        <v>5703</v>
      </c>
      <c r="K10" s="1">
        <v>900</v>
      </c>
      <c r="L10" s="2">
        <v>91.2</v>
      </c>
      <c r="M10" s="2">
        <v>77.64</v>
      </c>
      <c r="N10" s="137">
        <f t="shared" si="0"/>
        <v>85.131578947368411</v>
      </c>
      <c r="O10" s="28" t="s">
        <v>4</v>
      </c>
      <c r="P10" s="25">
        <f t="shared" ref="P10" si="3">AVERAGE(P4:P9)</f>
        <v>64.3125</v>
      </c>
      <c r="Q10" s="25">
        <f t="shared" ref="Q10" si="4">AVERAGE(Q4:Q9)</f>
        <v>57.35</v>
      </c>
      <c r="R10" s="137">
        <f t="shared" si="1"/>
        <v>89.173955296404287</v>
      </c>
      <c r="S10" s="9" t="s">
        <v>40</v>
      </c>
      <c r="T10" s="68">
        <v>7.3</v>
      </c>
      <c r="U10" s="9" t="s">
        <v>40</v>
      </c>
      <c r="V10" s="68">
        <v>7</v>
      </c>
      <c r="W10" s="9" t="s">
        <v>40</v>
      </c>
      <c r="X10" s="68">
        <v>6.5</v>
      </c>
      <c r="Y10" s="47"/>
    </row>
    <row r="11" spans="1:25" ht="13.8">
      <c r="A11" s="67" t="s">
        <v>51</v>
      </c>
      <c r="B11" s="2">
        <v>17.97</v>
      </c>
      <c r="C11" s="2">
        <v>16.100000000000001</v>
      </c>
      <c r="D11" s="26">
        <f t="shared" si="2"/>
        <v>89.593767390094612</v>
      </c>
      <c r="E11" s="2">
        <v>5.7</v>
      </c>
      <c r="F11" s="97"/>
      <c r="G11" s="7">
        <v>0.34375</v>
      </c>
      <c r="H11" s="3" t="s">
        <v>124</v>
      </c>
      <c r="I11" s="1">
        <v>8</v>
      </c>
      <c r="J11" s="1">
        <v>5704</v>
      </c>
      <c r="K11" s="1">
        <v>2800</v>
      </c>
      <c r="L11" s="2">
        <v>91.46</v>
      </c>
      <c r="M11" s="2">
        <v>78.88</v>
      </c>
      <c r="N11" s="137">
        <f t="shared" si="0"/>
        <v>86.245353159851305</v>
      </c>
      <c r="O11" s="9" t="s">
        <v>0</v>
      </c>
      <c r="P11" s="54"/>
      <c r="Q11" s="12"/>
      <c r="R11" s="54"/>
      <c r="S11" s="9" t="s">
        <v>41</v>
      </c>
      <c r="T11" s="68">
        <v>7.2</v>
      </c>
      <c r="U11" s="9" t="s">
        <v>41</v>
      </c>
      <c r="V11" s="68">
        <v>7</v>
      </c>
      <c r="W11" s="9" t="s">
        <v>41</v>
      </c>
      <c r="X11" s="68">
        <v>6.5</v>
      </c>
      <c r="Y11" s="47"/>
    </row>
    <row r="12" spans="1:25" ht="15.6">
      <c r="A12" s="24" t="s">
        <v>4</v>
      </c>
      <c r="B12" s="25">
        <f>AVERAGE(B6:B11)</f>
        <v>17.311666666666667</v>
      </c>
      <c r="C12" s="25">
        <f>AVERAGE(C6:C11)</f>
        <v>15.420000000000002</v>
      </c>
      <c r="D12" s="26">
        <f t="shared" si="2"/>
        <v>89.072879560989705</v>
      </c>
      <c r="E12" s="25">
        <f>AVERAGE(E6:E11)</f>
        <v>5.666666666666667</v>
      </c>
      <c r="F12" s="25"/>
      <c r="G12" s="7">
        <v>0.3611111111111111</v>
      </c>
      <c r="H12" s="3" t="s">
        <v>124</v>
      </c>
      <c r="I12" s="1">
        <v>7</v>
      </c>
      <c r="J12" s="1">
        <v>5705</v>
      </c>
      <c r="K12" s="1">
        <v>1800</v>
      </c>
      <c r="L12" s="2">
        <v>91.5</v>
      </c>
      <c r="M12" s="2">
        <v>77.52</v>
      </c>
      <c r="N12" s="137">
        <f t="shared" si="0"/>
        <v>84.721311475409834</v>
      </c>
      <c r="O12" s="157" t="s">
        <v>66</v>
      </c>
      <c r="P12" s="158"/>
      <c r="Q12" s="158"/>
      <c r="R12" s="159"/>
      <c r="S12" s="9" t="s">
        <v>18</v>
      </c>
      <c r="T12" s="68">
        <v>7.2</v>
      </c>
      <c r="U12" s="9" t="s">
        <v>18</v>
      </c>
      <c r="V12" s="68">
        <v>7.1</v>
      </c>
      <c r="W12" s="9" t="s">
        <v>18</v>
      </c>
      <c r="X12" s="68">
        <v>6.5</v>
      </c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 t="s">
        <v>129</v>
      </c>
      <c r="H13" s="3" t="s">
        <v>124</v>
      </c>
      <c r="I13" s="3">
        <v>6</v>
      </c>
      <c r="J13" s="3">
        <v>5706</v>
      </c>
      <c r="K13" s="3">
        <v>1200</v>
      </c>
      <c r="L13" s="8">
        <v>90.52</v>
      </c>
      <c r="M13" s="2">
        <v>78</v>
      </c>
      <c r="N13" s="137">
        <f t="shared" si="0"/>
        <v>86.16880247459126</v>
      </c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>
        <v>730</v>
      </c>
      <c r="U13" s="9" t="s">
        <v>30</v>
      </c>
      <c r="V13" s="68">
        <v>7</v>
      </c>
      <c r="W13" s="9" t="s">
        <v>30</v>
      </c>
      <c r="X13" s="68">
        <v>6.4</v>
      </c>
      <c r="Y13" s="47"/>
    </row>
    <row r="14" spans="1:25" ht="13.8">
      <c r="A14" s="73" t="s">
        <v>46</v>
      </c>
      <c r="B14" s="2">
        <v>18.48</v>
      </c>
      <c r="C14" s="2">
        <v>16.59</v>
      </c>
      <c r="D14" s="26">
        <f t="shared" ref="D14:D78" si="5">IF(B14&gt;0,C14/B14*100,0)</f>
        <v>89.772727272727266</v>
      </c>
      <c r="E14" s="2">
        <v>5.3</v>
      </c>
      <c r="F14" s="97"/>
      <c r="G14" s="7" t="s">
        <v>129</v>
      </c>
      <c r="H14" s="3" t="s">
        <v>124</v>
      </c>
      <c r="I14" s="3">
        <v>4</v>
      </c>
      <c r="J14" s="3">
        <v>5707</v>
      </c>
      <c r="K14" s="3">
        <v>900</v>
      </c>
      <c r="L14" s="8">
        <v>91.06</v>
      </c>
      <c r="M14" s="2">
        <v>78.16</v>
      </c>
      <c r="N14" s="137">
        <f t="shared" si="0"/>
        <v>85.833516362837685</v>
      </c>
      <c r="O14" s="9" t="s">
        <v>114</v>
      </c>
      <c r="P14" s="5">
        <v>72.72</v>
      </c>
      <c r="Q14" s="5">
        <v>53.32</v>
      </c>
      <c r="R14" s="137">
        <f t="shared" ref="R14:R17" si="6">IF(P14&gt;0,Q14/P14*100,0)</f>
        <v>73.322332233223321</v>
      </c>
      <c r="S14" s="9" t="s">
        <v>56</v>
      </c>
      <c r="T14" s="68">
        <v>7.1</v>
      </c>
      <c r="U14" s="9" t="s">
        <v>56</v>
      </c>
      <c r="V14" s="68">
        <v>7</v>
      </c>
      <c r="W14" s="9" t="s">
        <v>56</v>
      </c>
      <c r="X14" s="68">
        <v>6.5</v>
      </c>
      <c r="Y14" s="47"/>
    </row>
    <row r="15" spans="1:25" ht="13.8">
      <c r="A15" s="73" t="s">
        <v>47</v>
      </c>
      <c r="B15" s="2">
        <v>18.239999999999998</v>
      </c>
      <c r="C15" s="2">
        <v>16.170000000000002</v>
      </c>
      <c r="D15" s="26">
        <f t="shared" si="5"/>
        <v>88.651315789473699</v>
      </c>
      <c r="E15" s="2">
        <v>5.0999999999999996</v>
      </c>
      <c r="F15" s="97"/>
      <c r="G15" s="7" t="s">
        <v>129</v>
      </c>
      <c r="H15" s="3" t="s">
        <v>124</v>
      </c>
      <c r="I15" s="3">
        <v>8</v>
      </c>
      <c r="J15" s="3">
        <v>5708</v>
      </c>
      <c r="K15" s="3">
        <v>2800</v>
      </c>
      <c r="L15" s="8">
        <v>91.22</v>
      </c>
      <c r="M15" s="2">
        <v>79.2</v>
      </c>
      <c r="N15" s="137">
        <f t="shared" si="0"/>
        <v>86.823065117298853</v>
      </c>
      <c r="O15" s="119" t="s">
        <v>115</v>
      </c>
      <c r="P15" s="5">
        <v>70.37</v>
      </c>
      <c r="Q15" s="5">
        <v>51.46</v>
      </c>
      <c r="R15" s="137">
        <f t="shared" si="6"/>
        <v>73.127753303964752</v>
      </c>
      <c r="S15" s="9" t="s">
        <v>19</v>
      </c>
      <c r="T15" s="68">
        <v>6.9</v>
      </c>
      <c r="U15" s="9" t="s">
        <v>19</v>
      </c>
      <c r="V15" s="68">
        <v>6.9</v>
      </c>
      <c r="W15" s="9" t="s">
        <v>19</v>
      </c>
      <c r="X15" s="68">
        <v>6.5</v>
      </c>
      <c r="Y15" s="47"/>
    </row>
    <row r="16" spans="1:25" ht="13.8">
      <c r="A16" s="73" t="s">
        <v>48</v>
      </c>
      <c r="B16" s="2">
        <v>18.579999999999998</v>
      </c>
      <c r="C16" s="2">
        <v>16.8</v>
      </c>
      <c r="D16" s="26">
        <f t="shared" si="5"/>
        <v>90.419806243272348</v>
      </c>
      <c r="E16" s="2">
        <v>5.4</v>
      </c>
      <c r="F16" s="97"/>
      <c r="G16" s="7" t="s">
        <v>130</v>
      </c>
      <c r="H16" s="3" t="s">
        <v>124</v>
      </c>
      <c r="I16" s="3">
        <v>2</v>
      </c>
      <c r="J16" s="3">
        <v>5709</v>
      </c>
      <c r="K16" s="3">
        <v>900</v>
      </c>
      <c r="L16" s="8">
        <v>90.62</v>
      </c>
      <c r="M16" s="2">
        <v>78.2</v>
      </c>
      <c r="N16" s="137">
        <f t="shared" si="0"/>
        <v>86.294416243654823</v>
      </c>
      <c r="O16" s="9" t="s">
        <v>116</v>
      </c>
      <c r="P16" s="5">
        <v>70.290000000000006</v>
      </c>
      <c r="Q16" s="5">
        <v>53.26</v>
      </c>
      <c r="R16" s="137">
        <f t="shared" si="6"/>
        <v>75.771802532365911</v>
      </c>
      <c r="S16" s="9" t="s">
        <v>42</v>
      </c>
      <c r="T16" s="68">
        <v>7</v>
      </c>
      <c r="U16" s="9" t="s">
        <v>42</v>
      </c>
      <c r="V16" s="68">
        <v>7</v>
      </c>
      <c r="W16" s="9" t="s">
        <v>42</v>
      </c>
      <c r="X16" s="68">
        <v>6.5</v>
      </c>
      <c r="Y16" s="47"/>
    </row>
    <row r="17" spans="1:25" ht="13.8">
      <c r="A17" s="73" t="s">
        <v>49</v>
      </c>
      <c r="B17" s="2">
        <v>18.8</v>
      </c>
      <c r="C17" s="2">
        <v>16.940000000000001</v>
      </c>
      <c r="D17" s="26">
        <f t="shared" si="5"/>
        <v>90.106382978723403</v>
      </c>
      <c r="E17" s="2">
        <v>5.3</v>
      </c>
      <c r="F17" s="97"/>
      <c r="G17" s="7" t="s">
        <v>133</v>
      </c>
      <c r="H17" s="3" t="s">
        <v>124</v>
      </c>
      <c r="I17" s="3">
        <v>7</v>
      </c>
      <c r="J17" s="3">
        <v>5710</v>
      </c>
      <c r="K17" s="3">
        <v>1800</v>
      </c>
      <c r="L17" s="8">
        <v>90.6</v>
      </c>
      <c r="M17" s="2">
        <v>78.239999999999995</v>
      </c>
      <c r="N17" s="137">
        <f t="shared" si="0"/>
        <v>86.357615894039725</v>
      </c>
      <c r="O17" s="9" t="s">
        <v>117</v>
      </c>
      <c r="P17" s="5">
        <v>73.349999999999994</v>
      </c>
      <c r="Q17" s="5">
        <v>53.62</v>
      </c>
      <c r="R17" s="137">
        <f t="shared" si="6"/>
        <v>73.1015678254942</v>
      </c>
      <c r="S17" s="99" t="s">
        <v>20</v>
      </c>
      <c r="T17" s="68">
        <v>7</v>
      </c>
      <c r="U17" s="9" t="s">
        <v>20</v>
      </c>
      <c r="V17" s="68">
        <v>7</v>
      </c>
      <c r="W17" s="9" t="s">
        <v>20</v>
      </c>
      <c r="X17" s="68">
        <v>6.6</v>
      </c>
      <c r="Y17" s="47"/>
    </row>
    <row r="18" spans="1:25" ht="15.6">
      <c r="A18" s="73" t="s">
        <v>50</v>
      </c>
      <c r="B18" s="2">
        <v>18.600000000000001</v>
      </c>
      <c r="C18" s="2">
        <v>16.34</v>
      </c>
      <c r="D18" s="26">
        <f t="shared" si="5"/>
        <v>87.849462365591393</v>
      </c>
      <c r="E18" s="2">
        <v>5.3</v>
      </c>
      <c r="F18" s="97"/>
      <c r="G18" s="7" t="s">
        <v>134</v>
      </c>
      <c r="H18" s="3" t="s">
        <v>124</v>
      </c>
      <c r="I18" s="3">
        <v>3</v>
      </c>
      <c r="J18" s="3">
        <v>5711</v>
      </c>
      <c r="K18" s="3">
        <v>900</v>
      </c>
      <c r="L18" s="8">
        <v>91.38</v>
      </c>
      <c r="M18" s="2">
        <v>78.400000000000006</v>
      </c>
      <c r="N18" s="137">
        <f t="shared" si="0"/>
        <v>85.795578901291321</v>
      </c>
      <c r="O18" s="28" t="s">
        <v>4</v>
      </c>
      <c r="P18" s="25">
        <f t="shared" ref="P18" si="7">AVERAGE(P12:P17)</f>
        <v>71.682500000000005</v>
      </c>
      <c r="Q18" s="25">
        <f t="shared" ref="Q18" si="8">AVERAGE(Q12:Q17)</f>
        <v>52.914999999999999</v>
      </c>
      <c r="R18" s="137">
        <f t="shared" ref="R18" si="9">IF(P18&gt;0,Q18/P18*100,0)</f>
        <v>73.818574965995879</v>
      </c>
      <c r="S18" s="99" t="s">
        <v>21</v>
      </c>
      <c r="T18" s="68">
        <v>7.2</v>
      </c>
      <c r="U18" s="9" t="s">
        <v>21</v>
      </c>
      <c r="V18" s="68">
        <v>7</v>
      </c>
      <c r="W18" s="9" t="s">
        <v>21</v>
      </c>
      <c r="X18" s="68">
        <v>6.5</v>
      </c>
      <c r="Y18" s="47"/>
    </row>
    <row r="19" spans="1:25" ht="13.8">
      <c r="A19" s="73" t="s">
        <v>51</v>
      </c>
      <c r="B19" s="2">
        <v>18.100000000000001</v>
      </c>
      <c r="C19" s="2">
        <v>16.25</v>
      </c>
      <c r="D19" s="26">
        <f t="shared" si="5"/>
        <v>89.779005524861873</v>
      </c>
      <c r="E19" s="2">
        <v>5.3</v>
      </c>
      <c r="F19" s="97"/>
      <c r="G19" s="7" t="s">
        <v>135</v>
      </c>
      <c r="H19" s="3" t="s">
        <v>124</v>
      </c>
      <c r="I19" s="4">
        <v>4</v>
      </c>
      <c r="J19" s="4">
        <v>5712</v>
      </c>
      <c r="K19" s="4">
        <v>900</v>
      </c>
      <c r="L19" s="5">
        <v>91.22</v>
      </c>
      <c r="M19" s="2">
        <v>79.36</v>
      </c>
      <c r="N19" s="137">
        <f t="shared" si="0"/>
        <v>86.99846524884893</v>
      </c>
      <c r="O19" s="9" t="s">
        <v>0</v>
      </c>
      <c r="P19" s="12" t="s">
        <v>0</v>
      </c>
      <c r="Q19" s="12"/>
      <c r="R19" s="54"/>
      <c r="S19" s="99" t="s">
        <v>57</v>
      </c>
      <c r="T19" s="68">
        <v>7.1</v>
      </c>
      <c r="U19" s="9" t="s">
        <v>57</v>
      </c>
      <c r="V19" s="68">
        <v>6.8</v>
      </c>
      <c r="W19" s="9" t="s">
        <v>57</v>
      </c>
      <c r="X19" s="68">
        <v>6.5</v>
      </c>
      <c r="Y19" s="47"/>
    </row>
    <row r="20" spans="1:25" ht="15.6">
      <c r="A20" s="24" t="s">
        <v>4</v>
      </c>
      <c r="B20" s="25">
        <f>AVERAGE(B14:B19)</f>
        <v>18.466666666666665</v>
      </c>
      <c r="C20" s="25">
        <f>AVERAGE(C14:C19)</f>
        <v>16.515000000000001</v>
      </c>
      <c r="D20" s="26">
        <f t="shared" si="5"/>
        <v>89.43140794223828</v>
      </c>
      <c r="E20" s="25">
        <f>AVERAGE(E14:E19)</f>
        <v>5.2833333333333332</v>
      </c>
      <c r="F20" s="25"/>
      <c r="G20" s="7" t="s">
        <v>137</v>
      </c>
      <c r="H20" s="3" t="s">
        <v>124</v>
      </c>
      <c r="I20" s="3">
        <v>2</v>
      </c>
      <c r="J20" s="3">
        <v>5713</v>
      </c>
      <c r="K20" s="3">
        <v>900</v>
      </c>
      <c r="L20" s="8">
        <v>91.28</v>
      </c>
      <c r="M20" s="2">
        <v>78.36</v>
      </c>
      <c r="N20" s="137">
        <f t="shared" si="0"/>
        <v>85.845749342681856</v>
      </c>
      <c r="O20" s="157" t="s">
        <v>102</v>
      </c>
      <c r="P20" s="158"/>
      <c r="Q20" s="158"/>
      <c r="R20" s="159"/>
      <c r="S20" s="99" t="s">
        <v>22</v>
      </c>
      <c r="T20" s="68">
        <v>6.8</v>
      </c>
      <c r="U20" s="9" t="s">
        <v>22</v>
      </c>
      <c r="V20" s="68">
        <v>6.9</v>
      </c>
      <c r="W20" s="9" t="s">
        <v>22</v>
      </c>
      <c r="X20" s="68">
        <v>6.4</v>
      </c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 t="s">
        <v>138</v>
      </c>
      <c r="H21" s="3" t="s">
        <v>124</v>
      </c>
      <c r="I21" s="3">
        <v>7</v>
      </c>
      <c r="J21" s="3">
        <v>5714</v>
      </c>
      <c r="K21" s="3">
        <v>1800</v>
      </c>
      <c r="L21" s="8">
        <v>89.98</v>
      </c>
      <c r="M21" s="2">
        <v>77.92</v>
      </c>
      <c r="N21" s="137">
        <f t="shared" si="0"/>
        <v>86.597021560346747</v>
      </c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/>
      <c r="U21" s="9" t="s">
        <v>23</v>
      </c>
      <c r="V21" s="68"/>
      <c r="W21" s="9" t="s">
        <v>23</v>
      </c>
      <c r="X21" s="68"/>
      <c r="Y21" s="47"/>
    </row>
    <row r="22" spans="1:25" ht="13.8">
      <c r="A22" s="73" t="s">
        <v>46</v>
      </c>
      <c r="B22" s="2">
        <v>12.38</v>
      </c>
      <c r="C22" s="2">
        <v>10.96</v>
      </c>
      <c r="D22" s="26">
        <f t="shared" si="5"/>
        <v>88.529886914378025</v>
      </c>
      <c r="E22" s="2">
        <v>5.5</v>
      </c>
      <c r="F22" s="97"/>
      <c r="G22" s="7" t="s">
        <v>139</v>
      </c>
      <c r="H22" s="3" t="s">
        <v>124</v>
      </c>
      <c r="I22" s="3">
        <v>3</v>
      </c>
      <c r="J22" s="3">
        <v>5715</v>
      </c>
      <c r="K22" s="3">
        <v>900</v>
      </c>
      <c r="L22" s="8">
        <v>91.64</v>
      </c>
      <c r="M22" s="2">
        <v>78.760000000000005</v>
      </c>
      <c r="N22" s="137">
        <f t="shared" si="0"/>
        <v>85.945002182453081</v>
      </c>
      <c r="O22" s="9" t="s">
        <v>114</v>
      </c>
      <c r="P22" s="8">
        <v>69.06</v>
      </c>
      <c r="Q22" s="8">
        <v>40.92</v>
      </c>
      <c r="R22" s="137">
        <f t="shared" ref="R22:R25" si="10">IF(P22&gt;0,Q22/P22*100,0)</f>
        <v>59.252823631624672</v>
      </c>
      <c r="S22" s="9" t="s">
        <v>27</v>
      </c>
      <c r="T22" s="68">
        <v>6.8</v>
      </c>
      <c r="U22" s="9" t="s">
        <v>27</v>
      </c>
      <c r="V22" s="68">
        <v>7</v>
      </c>
      <c r="W22" s="9" t="s">
        <v>27</v>
      </c>
      <c r="X22" s="68">
        <v>6.4</v>
      </c>
      <c r="Y22" s="47"/>
    </row>
    <row r="23" spans="1:25" ht="13.8">
      <c r="A23" s="73" t="s">
        <v>47</v>
      </c>
      <c r="B23" s="2">
        <v>12.91</v>
      </c>
      <c r="C23" s="2">
        <v>11.04</v>
      </c>
      <c r="D23" s="26">
        <f t="shared" si="5"/>
        <v>85.515104570100689</v>
      </c>
      <c r="E23" s="2">
        <v>6</v>
      </c>
      <c r="F23" s="97"/>
      <c r="G23" s="7" t="s">
        <v>140</v>
      </c>
      <c r="H23" s="3" t="s">
        <v>124</v>
      </c>
      <c r="I23" s="3">
        <v>6</v>
      </c>
      <c r="J23" s="3">
        <v>5716</v>
      </c>
      <c r="K23" s="3">
        <v>1100</v>
      </c>
      <c r="L23" s="8">
        <v>90.8</v>
      </c>
      <c r="M23" s="2">
        <v>77.84</v>
      </c>
      <c r="N23" s="137">
        <f t="shared" si="0"/>
        <v>85.726872246696047</v>
      </c>
      <c r="O23" s="119" t="s">
        <v>115</v>
      </c>
      <c r="P23" s="8">
        <v>70.44</v>
      </c>
      <c r="Q23" s="8">
        <v>39.5</v>
      </c>
      <c r="R23" s="137">
        <f t="shared" si="10"/>
        <v>56.076093128904034</v>
      </c>
      <c r="S23" s="9" t="s">
        <v>28</v>
      </c>
      <c r="T23" s="68">
        <v>7</v>
      </c>
      <c r="U23" s="9" t="s">
        <v>28</v>
      </c>
      <c r="V23" s="68">
        <v>6.8</v>
      </c>
      <c r="W23" s="9" t="s">
        <v>28</v>
      </c>
      <c r="X23" s="68">
        <v>6.3</v>
      </c>
      <c r="Y23" s="47"/>
    </row>
    <row r="24" spans="1:25" ht="13.8">
      <c r="A24" s="73" t="s">
        <v>48</v>
      </c>
      <c r="B24" s="2">
        <v>12.86</v>
      </c>
      <c r="C24" s="2">
        <v>11.25</v>
      </c>
      <c r="D24" s="26">
        <f t="shared" si="5"/>
        <v>87.480559875583211</v>
      </c>
      <c r="E24" s="2">
        <v>5.8</v>
      </c>
      <c r="F24" s="97"/>
      <c r="G24" s="7" t="s">
        <v>140</v>
      </c>
      <c r="H24" s="3" t="s">
        <v>124</v>
      </c>
      <c r="I24" s="3">
        <v>8</v>
      </c>
      <c r="J24" s="3">
        <v>5717</v>
      </c>
      <c r="K24" s="3">
        <v>2800</v>
      </c>
      <c r="L24" s="8">
        <v>92.04</v>
      </c>
      <c r="M24" s="2">
        <v>79.239999999999995</v>
      </c>
      <c r="N24" s="137">
        <f t="shared" si="0"/>
        <v>86.093003042155573</v>
      </c>
      <c r="O24" s="9" t="s">
        <v>116</v>
      </c>
      <c r="P24" s="8">
        <v>69.95</v>
      </c>
      <c r="Q24" s="8">
        <v>38.94</v>
      </c>
      <c r="R24" s="137">
        <f>IF(P24&gt;0,Q24/P24*100,0)</f>
        <v>55.668334524660466</v>
      </c>
      <c r="S24" s="9" t="s">
        <v>29</v>
      </c>
      <c r="T24" s="68"/>
      <c r="U24" s="9" t="s">
        <v>29</v>
      </c>
      <c r="V24" s="68"/>
      <c r="W24" s="9" t="s">
        <v>29</v>
      </c>
      <c r="X24" s="68"/>
      <c r="Y24" s="47"/>
    </row>
    <row r="25" spans="1:25" ht="13.8">
      <c r="A25" s="73" t="s">
        <v>49</v>
      </c>
      <c r="B25" s="2">
        <v>13.66</v>
      </c>
      <c r="C25" s="2">
        <v>12.03</v>
      </c>
      <c r="D25" s="26">
        <f t="shared" si="5"/>
        <v>88.067349926793554</v>
      </c>
      <c r="E25" s="2">
        <v>5.8</v>
      </c>
      <c r="F25" s="97"/>
      <c r="G25" s="7" t="s">
        <v>142</v>
      </c>
      <c r="H25" s="3" t="s">
        <v>124</v>
      </c>
      <c r="I25" s="3">
        <v>2</v>
      </c>
      <c r="J25" s="3">
        <v>5718</v>
      </c>
      <c r="K25" s="3">
        <v>900</v>
      </c>
      <c r="L25" s="8">
        <v>91.5</v>
      </c>
      <c r="M25" s="2">
        <v>78.8</v>
      </c>
      <c r="N25" s="137">
        <f t="shared" si="0"/>
        <v>86.120218579234972</v>
      </c>
      <c r="O25" s="9" t="s">
        <v>117</v>
      </c>
      <c r="P25" s="8">
        <v>70.44</v>
      </c>
      <c r="Q25" s="8">
        <v>39.44</v>
      </c>
      <c r="R25" s="137">
        <f t="shared" si="10"/>
        <v>55.990914253265188</v>
      </c>
      <c r="S25" s="9" t="s">
        <v>63</v>
      </c>
      <c r="T25" s="68">
        <v>7.2</v>
      </c>
      <c r="U25" s="9" t="s">
        <v>63</v>
      </c>
      <c r="V25" s="68">
        <v>7</v>
      </c>
      <c r="W25" s="9" t="s">
        <v>63</v>
      </c>
      <c r="X25" s="68">
        <v>6.4</v>
      </c>
      <c r="Y25" s="47"/>
    </row>
    <row r="26" spans="1:25" ht="15.6">
      <c r="A26" s="73" t="s">
        <v>50</v>
      </c>
      <c r="B26" s="2">
        <v>13.42</v>
      </c>
      <c r="C26" s="2">
        <v>11.89</v>
      </c>
      <c r="D26" s="26">
        <f t="shared" si="5"/>
        <v>88.599105812220571</v>
      </c>
      <c r="E26" s="2">
        <v>5.7</v>
      </c>
      <c r="F26" s="97"/>
      <c r="G26" s="7" t="s">
        <v>142</v>
      </c>
      <c r="H26" s="3" t="s">
        <v>124</v>
      </c>
      <c r="I26" s="3">
        <v>1</v>
      </c>
      <c r="J26" s="3">
        <v>5719</v>
      </c>
      <c r="K26" s="3">
        <v>600</v>
      </c>
      <c r="L26" s="8"/>
      <c r="M26" s="2"/>
      <c r="N26" s="137">
        <f t="shared" si="0"/>
        <v>0</v>
      </c>
      <c r="O26" s="28" t="s">
        <v>4</v>
      </c>
      <c r="P26" s="25">
        <f t="shared" ref="P26" si="11">AVERAGE(P20:P25)</f>
        <v>69.972499999999997</v>
      </c>
      <c r="Q26" s="25">
        <f t="shared" ref="Q26" si="12">AVERAGE(Q20:Q25)</f>
        <v>39.700000000000003</v>
      </c>
      <c r="R26" s="137">
        <f>IF(P26&gt;0,Q26/P26*100,0)</f>
        <v>56.736575083068352</v>
      </c>
      <c r="S26" s="9" t="s">
        <v>31</v>
      </c>
      <c r="T26" s="68">
        <v>6.9</v>
      </c>
      <c r="U26" s="9" t="s">
        <v>31</v>
      </c>
      <c r="V26" s="68">
        <v>7</v>
      </c>
      <c r="W26" s="9" t="s">
        <v>31</v>
      </c>
      <c r="X26" s="68">
        <v>6.3</v>
      </c>
      <c r="Y26" s="47"/>
    </row>
    <row r="27" spans="1:25" ht="13.8">
      <c r="A27" s="73" t="s">
        <v>51</v>
      </c>
      <c r="B27" s="2">
        <v>13.38</v>
      </c>
      <c r="C27" s="2">
        <v>11.8</v>
      </c>
      <c r="D27" s="26">
        <f t="shared" si="5"/>
        <v>88.191330343796722</v>
      </c>
      <c r="E27" s="2">
        <v>5.6</v>
      </c>
      <c r="F27" s="97"/>
      <c r="G27" s="7" t="s">
        <v>144</v>
      </c>
      <c r="H27" s="3" t="s">
        <v>124</v>
      </c>
      <c r="I27" s="3">
        <v>3</v>
      </c>
      <c r="J27" s="3">
        <v>5720</v>
      </c>
      <c r="K27" s="3">
        <v>900</v>
      </c>
      <c r="L27" s="2">
        <v>91.48</v>
      </c>
      <c r="M27" s="2">
        <v>78.36</v>
      </c>
      <c r="N27" s="137">
        <f t="shared" si="0"/>
        <v>85.658067337122873</v>
      </c>
      <c r="O27" s="9" t="s">
        <v>0</v>
      </c>
      <c r="P27" s="12"/>
      <c r="Q27" s="12"/>
      <c r="R27" s="54"/>
      <c r="S27" s="9" t="s">
        <v>32</v>
      </c>
      <c r="T27" s="68">
        <v>7.3</v>
      </c>
      <c r="U27" s="9" t="s">
        <v>32</v>
      </c>
      <c r="V27" s="68">
        <v>6.9</v>
      </c>
      <c r="W27" s="9" t="s">
        <v>32</v>
      </c>
      <c r="X27" s="68">
        <v>6.3</v>
      </c>
      <c r="Y27" s="47"/>
    </row>
    <row r="28" spans="1:25" ht="15.6">
      <c r="A28" s="24" t="s">
        <v>4</v>
      </c>
      <c r="B28" s="25">
        <f>AVERAGE(B22:B27)</f>
        <v>13.101666666666667</v>
      </c>
      <c r="C28" s="25">
        <f>AVERAGE(C22:C27)</f>
        <v>11.494999999999999</v>
      </c>
      <c r="D28" s="26">
        <f t="shared" si="5"/>
        <v>87.736929143874818</v>
      </c>
      <c r="E28" s="25">
        <f>AVERAGE(E22:E27)</f>
        <v>5.7333333333333334</v>
      </c>
      <c r="F28" s="25"/>
      <c r="G28" s="7" t="s">
        <v>145</v>
      </c>
      <c r="H28" s="3" t="s">
        <v>124</v>
      </c>
      <c r="I28" s="3">
        <v>4</v>
      </c>
      <c r="J28" s="3">
        <v>5721</v>
      </c>
      <c r="K28" s="3">
        <v>900</v>
      </c>
      <c r="L28" s="8">
        <v>91.6</v>
      </c>
      <c r="M28" s="2">
        <v>79</v>
      </c>
      <c r="N28" s="137">
        <f t="shared" si="0"/>
        <v>86.244541484716166</v>
      </c>
      <c r="O28" s="164" t="s">
        <v>67</v>
      </c>
      <c r="P28" s="165"/>
      <c r="Q28" s="165"/>
      <c r="R28" s="166"/>
      <c r="S28" s="9" t="s">
        <v>33</v>
      </c>
      <c r="T28" s="68">
        <v>7.2</v>
      </c>
      <c r="U28" s="9" t="s">
        <v>33</v>
      </c>
      <c r="V28" s="68">
        <v>6.9</v>
      </c>
      <c r="W28" s="9" t="s">
        <v>33</v>
      </c>
      <c r="X28" s="68">
        <v>6.5</v>
      </c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 t="s">
        <v>146</v>
      </c>
      <c r="H29" s="3" t="s">
        <v>124</v>
      </c>
      <c r="I29" s="3">
        <v>8</v>
      </c>
      <c r="J29" s="3">
        <v>5722</v>
      </c>
      <c r="K29" s="75">
        <v>2800</v>
      </c>
      <c r="L29" s="76">
        <v>91.52</v>
      </c>
      <c r="M29" s="2">
        <v>81.44</v>
      </c>
      <c r="N29" s="137">
        <f t="shared" si="0"/>
        <v>88.986013986013987</v>
      </c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>
        <v>7.1</v>
      </c>
      <c r="U29" s="9" t="s">
        <v>34</v>
      </c>
      <c r="V29" s="68">
        <v>7</v>
      </c>
      <c r="W29" s="9" t="s">
        <v>34</v>
      </c>
      <c r="X29" s="68">
        <v>6.4</v>
      </c>
      <c r="Y29" s="47"/>
    </row>
    <row r="30" spans="1:25" ht="15.6">
      <c r="A30" s="73" t="s">
        <v>46</v>
      </c>
      <c r="B30" s="2">
        <v>2.97</v>
      </c>
      <c r="C30" s="2">
        <v>2.11</v>
      </c>
      <c r="D30" s="26">
        <f t="shared" si="5"/>
        <v>71.043771043771031</v>
      </c>
      <c r="E30" s="2">
        <v>6.8</v>
      </c>
      <c r="F30" s="97"/>
      <c r="G30" s="7" t="s">
        <v>147</v>
      </c>
      <c r="H30" s="3" t="s">
        <v>124</v>
      </c>
      <c r="I30" s="3">
        <v>6</v>
      </c>
      <c r="J30" s="3">
        <v>5723</v>
      </c>
      <c r="K30" s="3">
        <v>1100</v>
      </c>
      <c r="L30" s="2">
        <v>91</v>
      </c>
      <c r="M30" s="2">
        <v>80.88</v>
      </c>
      <c r="N30" s="137">
        <f t="shared" si="0"/>
        <v>88.879120879120876</v>
      </c>
      <c r="O30" s="54" t="s">
        <v>14</v>
      </c>
      <c r="P30" s="2">
        <v>86.74</v>
      </c>
      <c r="Q30" s="2">
        <v>32.159999999999997</v>
      </c>
      <c r="R30" s="137">
        <f t="shared" ref="R30:R35" si="13">IF(P30&gt;0,Q30/P30*100,0)</f>
        <v>37.076320036891858</v>
      </c>
      <c r="S30" s="28" t="s">
        <v>4</v>
      </c>
      <c r="T30" s="25">
        <f>AVERAGE(T6:T29)</f>
        <v>39.959090909090911</v>
      </c>
      <c r="U30" s="28" t="s">
        <v>4</v>
      </c>
      <c r="V30" s="25">
        <f>AVERAGE(V6:V29)</f>
        <v>6.9727272727272744</v>
      </c>
      <c r="W30" s="28" t="s">
        <v>4</v>
      </c>
      <c r="X30" s="25">
        <f>AVERAGE(X6:X29)</f>
        <v>6.4409090909090914</v>
      </c>
      <c r="Y30" s="47"/>
    </row>
    <row r="31" spans="1:25" ht="13.8">
      <c r="A31" s="73" t="s">
        <v>47</v>
      </c>
      <c r="B31" s="2">
        <v>2.91</v>
      </c>
      <c r="C31" s="2">
        <v>2.0499999999999998</v>
      </c>
      <c r="D31" s="26">
        <f t="shared" si="5"/>
        <v>70.446735395188995</v>
      </c>
      <c r="E31" s="2">
        <v>6.5</v>
      </c>
      <c r="F31" s="97"/>
      <c r="G31" s="7" t="s">
        <v>147</v>
      </c>
      <c r="H31" s="3" t="s">
        <v>124</v>
      </c>
      <c r="I31" s="3">
        <v>1</v>
      </c>
      <c r="J31" s="3">
        <v>5724</v>
      </c>
      <c r="K31" s="3">
        <v>600</v>
      </c>
      <c r="L31" s="8"/>
      <c r="M31" s="2"/>
      <c r="N31" s="137">
        <f t="shared" si="0"/>
        <v>0</v>
      </c>
      <c r="O31" s="54" t="s">
        <v>15</v>
      </c>
      <c r="P31" s="2">
        <v>84.64</v>
      </c>
      <c r="Q31" s="2">
        <v>31.6</v>
      </c>
      <c r="R31" s="137">
        <f t="shared" si="13"/>
        <v>37.334593572778829</v>
      </c>
      <c r="S31" s="185" t="s">
        <v>64</v>
      </c>
      <c r="T31" s="186"/>
      <c r="U31" s="180" t="s">
        <v>73</v>
      </c>
      <c r="V31" s="181"/>
      <c r="W31" s="157" t="s">
        <v>45</v>
      </c>
      <c r="X31" s="158"/>
      <c r="Y31" s="47"/>
    </row>
    <row r="32" spans="1:25" ht="15">
      <c r="A32" s="73" t="s">
        <v>48</v>
      </c>
      <c r="B32" s="2">
        <v>3.7</v>
      </c>
      <c r="C32" s="2">
        <v>2.85</v>
      </c>
      <c r="D32" s="26">
        <f t="shared" si="5"/>
        <v>77.027027027027032</v>
      </c>
      <c r="E32" s="2">
        <v>6.7</v>
      </c>
      <c r="F32" s="97"/>
      <c r="G32" s="7" t="s">
        <v>147</v>
      </c>
      <c r="H32" s="3" t="s">
        <v>124</v>
      </c>
      <c r="I32" s="3">
        <v>2</v>
      </c>
      <c r="J32" s="3">
        <v>5725</v>
      </c>
      <c r="K32" s="75">
        <v>900</v>
      </c>
      <c r="L32" s="76">
        <v>91.82</v>
      </c>
      <c r="M32" s="2">
        <v>79.760000000000005</v>
      </c>
      <c r="N32" s="137">
        <f t="shared" si="0"/>
        <v>86.865606621651068</v>
      </c>
      <c r="O32" s="54" t="s">
        <v>62</v>
      </c>
      <c r="P32" s="2">
        <v>86.68</v>
      </c>
      <c r="Q32" s="2">
        <v>35.119999999999997</v>
      </c>
      <c r="R32" s="137">
        <f t="shared" si="13"/>
        <v>40.516843562528834</v>
      </c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>
        <v>3.55</v>
      </c>
      <c r="C33" s="2">
        <v>2.5499999999999998</v>
      </c>
      <c r="D33" s="26">
        <f t="shared" si="5"/>
        <v>71.830985915492946</v>
      </c>
      <c r="E33" s="2">
        <v>6.6</v>
      </c>
      <c r="F33" s="97"/>
      <c r="G33" s="7" t="s">
        <v>149</v>
      </c>
      <c r="H33" s="22" t="s">
        <v>124</v>
      </c>
      <c r="I33" s="22">
        <v>6</v>
      </c>
      <c r="J33" s="22">
        <v>5726</v>
      </c>
      <c r="K33" s="22">
        <v>1100</v>
      </c>
      <c r="L33" s="23">
        <v>91.84</v>
      </c>
      <c r="M33" s="2">
        <v>79.8</v>
      </c>
      <c r="N33" s="137">
        <f t="shared" si="0"/>
        <v>86.890243902439011</v>
      </c>
      <c r="O33" s="72" t="s">
        <v>13</v>
      </c>
      <c r="P33" s="2">
        <v>86.32</v>
      </c>
      <c r="Q33" s="2">
        <v>33.479999999999997</v>
      </c>
      <c r="R33" s="137">
        <f t="shared" si="13"/>
        <v>38.785912882298426</v>
      </c>
      <c r="S33" s="9" t="s">
        <v>24</v>
      </c>
      <c r="T33" s="68">
        <v>9.1</v>
      </c>
      <c r="U33" s="9" t="s">
        <v>24</v>
      </c>
      <c r="V33" s="68">
        <v>8.6</v>
      </c>
      <c r="W33" s="12" t="s">
        <v>24</v>
      </c>
      <c r="X33" s="81">
        <v>7.4</v>
      </c>
      <c r="Y33" s="47"/>
    </row>
    <row r="34" spans="1:25" ht="13.8">
      <c r="A34" s="73" t="s">
        <v>50</v>
      </c>
      <c r="B34" s="2">
        <v>3.56</v>
      </c>
      <c r="C34" s="2">
        <v>2.81</v>
      </c>
      <c r="D34" s="26">
        <f t="shared" si="5"/>
        <v>78.932584269662925</v>
      </c>
      <c r="E34" s="2">
        <v>6.5</v>
      </c>
      <c r="F34" s="97"/>
      <c r="G34" s="7" t="s">
        <v>150</v>
      </c>
      <c r="H34" s="22" t="s">
        <v>124</v>
      </c>
      <c r="I34" s="22">
        <v>8</v>
      </c>
      <c r="J34" s="22">
        <v>5727</v>
      </c>
      <c r="K34" s="22">
        <v>2800</v>
      </c>
      <c r="L34" s="23">
        <v>91.96</v>
      </c>
      <c r="M34" s="2">
        <v>79.44</v>
      </c>
      <c r="N34" s="137">
        <f t="shared" si="0"/>
        <v>86.385384949978246</v>
      </c>
      <c r="O34" s="54" t="s">
        <v>16</v>
      </c>
      <c r="P34" s="2">
        <v>85.12</v>
      </c>
      <c r="Q34" s="2">
        <v>32.44</v>
      </c>
      <c r="R34" s="137">
        <f t="shared" si="13"/>
        <v>38.110902255639097</v>
      </c>
      <c r="S34" s="9" t="s">
        <v>25</v>
      </c>
      <c r="T34" s="68">
        <v>9.1999999999999993</v>
      </c>
      <c r="U34" s="9" t="s">
        <v>25</v>
      </c>
      <c r="V34" s="68">
        <v>8.5</v>
      </c>
      <c r="W34" s="12" t="s">
        <v>25</v>
      </c>
      <c r="X34" s="81">
        <v>7.8</v>
      </c>
      <c r="Y34" s="47"/>
    </row>
    <row r="35" spans="1:25" ht="13.8">
      <c r="A35" s="73" t="s">
        <v>51</v>
      </c>
      <c r="B35" s="2">
        <v>3.7</v>
      </c>
      <c r="C35" s="2">
        <v>3.06</v>
      </c>
      <c r="D35" s="26">
        <f t="shared" si="5"/>
        <v>82.702702702702709</v>
      </c>
      <c r="E35" s="2">
        <v>6.6</v>
      </c>
      <c r="F35" s="97"/>
      <c r="G35" s="7" t="s">
        <v>152</v>
      </c>
      <c r="H35" s="22" t="s">
        <v>124</v>
      </c>
      <c r="I35" s="22">
        <v>2</v>
      </c>
      <c r="J35" s="22">
        <v>5728</v>
      </c>
      <c r="K35" s="22">
        <v>900</v>
      </c>
      <c r="L35" s="23">
        <v>91.24</v>
      </c>
      <c r="M35" s="2">
        <v>79.52</v>
      </c>
      <c r="N35" s="137">
        <f t="shared" si="0"/>
        <v>87.154756685664182</v>
      </c>
      <c r="O35" s="54" t="s">
        <v>61</v>
      </c>
      <c r="P35" s="2">
        <v>87.08</v>
      </c>
      <c r="Q35" s="2">
        <v>34.92</v>
      </c>
      <c r="R35" s="137">
        <f t="shared" si="13"/>
        <v>40.10105649977033</v>
      </c>
      <c r="S35" s="9" t="s">
        <v>26</v>
      </c>
      <c r="T35" s="68">
        <v>9.1</v>
      </c>
      <c r="U35" s="9" t="s">
        <v>26</v>
      </c>
      <c r="V35" s="68">
        <v>8.5</v>
      </c>
      <c r="W35" s="12" t="s">
        <v>26</v>
      </c>
      <c r="X35" s="81">
        <v>7.9</v>
      </c>
      <c r="Y35" s="47"/>
    </row>
    <row r="36" spans="1:25" ht="15.6">
      <c r="A36" s="24" t="s">
        <v>4</v>
      </c>
      <c r="B36" s="25">
        <f>AVERAGE(B30:B35)</f>
        <v>3.3983333333333334</v>
      </c>
      <c r="C36" s="25">
        <f>AVERAGE(C30:C35)</f>
        <v>2.5716666666666668</v>
      </c>
      <c r="D36" s="26">
        <f t="shared" si="5"/>
        <v>75.674350171652776</v>
      </c>
      <c r="E36" s="25">
        <f>AVERAGE(E30:E35)</f>
        <v>6.6166666666666671</v>
      </c>
      <c r="F36" s="27"/>
      <c r="G36" s="7" t="s">
        <v>152</v>
      </c>
      <c r="H36" s="22" t="s">
        <v>124</v>
      </c>
      <c r="I36" s="22">
        <v>3</v>
      </c>
      <c r="J36" s="22">
        <v>5729</v>
      </c>
      <c r="K36" s="22">
        <v>900</v>
      </c>
      <c r="L36" s="23">
        <v>92.36</v>
      </c>
      <c r="M36" s="2">
        <v>79.08</v>
      </c>
      <c r="N36" s="137">
        <f t="shared" si="0"/>
        <v>85.621481160675614</v>
      </c>
      <c r="O36" s="28" t="s">
        <v>4</v>
      </c>
      <c r="P36" s="25">
        <f t="shared" ref="P36" si="14">AVERAGE(P30:P35)</f>
        <v>86.096666666666678</v>
      </c>
      <c r="Q36" s="25">
        <f t="shared" ref="Q36" si="15">AVERAGE(Q30:Q35)</f>
        <v>33.286666666666662</v>
      </c>
      <c r="R36" s="137">
        <f>IF(P36&gt;0,Q36/P36*100,0)</f>
        <v>38.661969104494936</v>
      </c>
      <c r="S36" s="9" t="s">
        <v>39</v>
      </c>
      <c r="T36" s="68">
        <v>9.1</v>
      </c>
      <c r="U36" s="9" t="s">
        <v>39</v>
      </c>
      <c r="V36" s="68">
        <v>8.5</v>
      </c>
      <c r="W36" s="12" t="s">
        <v>39</v>
      </c>
      <c r="X36" s="81">
        <v>7.8</v>
      </c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 t="s">
        <v>153</v>
      </c>
      <c r="H37" s="22" t="s">
        <v>124</v>
      </c>
      <c r="I37" s="22">
        <v>6</v>
      </c>
      <c r="J37" s="22">
        <v>5730</v>
      </c>
      <c r="K37" s="22">
        <v>1100</v>
      </c>
      <c r="L37" s="23">
        <v>91.66</v>
      </c>
      <c r="M37" s="2">
        <v>79.8</v>
      </c>
      <c r="N37" s="137">
        <f t="shared" si="0"/>
        <v>87.060877154702169</v>
      </c>
      <c r="O37" s="54"/>
      <c r="P37" s="9"/>
      <c r="Q37" s="9"/>
      <c r="R37" s="9"/>
      <c r="S37" s="9" t="s">
        <v>40</v>
      </c>
      <c r="T37" s="68">
        <v>9.1</v>
      </c>
      <c r="U37" s="9" t="s">
        <v>40</v>
      </c>
      <c r="V37" s="68">
        <v>8.5</v>
      </c>
      <c r="W37" s="12" t="s">
        <v>40</v>
      </c>
      <c r="X37" s="81">
        <v>7.8</v>
      </c>
      <c r="Y37" s="47"/>
    </row>
    <row r="38" spans="1:25" ht="13.8">
      <c r="A38" s="73" t="s">
        <v>46</v>
      </c>
      <c r="B38" s="2">
        <v>2.16</v>
      </c>
      <c r="C38" s="2">
        <v>1.68</v>
      </c>
      <c r="D38" s="26">
        <f t="shared" si="5"/>
        <v>77.777777777777771</v>
      </c>
      <c r="E38" s="2">
        <v>7.2</v>
      </c>
      <c r="F38" s="97"/>
      <c r="G38" s="7" t="s">
        <v>154</v>
      </c>
      <c r="H38" s="22" t="s">
        <v>124</v>
      </c>
      <c r="I38" s="22">
        <v>4</v>
      </c>
      <c r="J38" s="22">
        <v>5731</v>
      </c>
      <c r="K38" s="22">
        <v>900</v>
      </c>
      <c r="L38" s="23">
        <v>91.64</v>
      </c>
      <c r="M38" s="2">
        <v>79.52</v>
      </c>
      <c r="N38" s="137">
        <f t="shared" si="0"/>
        <v>86.774334351811433</v>
      </c>
      <c r="O38" s="182" t="s">
        <v>58</v>
      </c>
      <c r="P38" s="183"/>
      <c r="Q38" s="183"/>
      <c r="R38" s="184"/>
      <c r="S38" s="9" t="s">
        <v>41</v>
      </c>
      <c r="T38" s="68">
        <v>9</v>
      </c>
      <c r="U38" s="9" t="s">
        <v>41</v>
      </c>
      <c r="V38" s="68">
        <v>8.5</v>
      </c>
      <c r="W38" s="12" t="s">
        <v>41</v>
      </c>
      <c r="X38" s="81">
        <v>7.7</v>
      </c>
      <c r="Y38" s="47"/>
    </row>
    <row r="39" spans="1:25" ht="13.8">
      <c r="A39" s="73" t="s">
        <v>47</v>
      </c>
      <c r="B39" s="2">
        <v>2.23</v>
      </c>
      <c r="C39" s="2">
        <v>1.58</v>
      </c>
      <c r="D39" s="26">
        <f t="shared" si="5"/>
        <v>70.852017937219742</v>
      </c>
      <c r="E39" s="2">
        <v>7.4</v>
      </c>
      <c r="F39" s="97"/>
      <c r="G39" s="7" t="s">
        <v>154</v>
      </c>
      <c r="H39" s="22" t="s">
        <v>124</v>
      </c>
      <c r="I39" s="22">
        <v>1</v>
      </c>
      <c r="J39" s="22">
        <v>5732</v>
      </c>
      <c r="K39" s="22">
        <v>600</v>
      </c>
      <c r="L39" s="23"/>
      <c r="M39" s="2"/>
      <c r="N39" s="137">
        <f t="shared" si="0"/>
        <v>0</v>
      </c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>
        <v>8.9</v>
      </c>
      <c r="U39" s="9" t="s">
        <v>18</v>
      </c>
      <c r="V39" s="68">
        <v>8.6</v>
      </c>
      <c r="W39" s="12" t="s">
        <v>18</v>
      </c>
      <c r="X39" s="81">
        <v>7.8</v>
      </c>
      <c r="Y39" s="47"/>
    </row>
    <row r="40" spans="1:25" ht="13.8">
      <c r="A40" s="73" t="s">
        <v>48</v>
      </c>
      <c r="B40" s="2">
        <v>2.2200000000000002</v>
      </c>
      <c r="C40" s="2">
        <v>1.69</v>
      </c>
      <c r="D40" s="26">
        <f t="shared" si="5"/>
        <v>76.12612612612611</v>
      </c>
      <c r="E40" s="2">
        <v>6.9</v>
      </c>
      <c r="F40" s="97"/>
      <c r="G40" s="7" t="s">
        <v>156</v>
      </c>
      <c r="H40" s="22" t="s">
        <v>124</v>
      </c>
      <c r="I40" s="22">
        <v>8</v>
      </c>
      <c r="J40" s="22">
        <v>5733</v>
      </c>
      <c r="K40" s="22">
        <v>2800</v>
      </c>
      <c r="L40" s="23">
        <v>91.6</v>
      </c>
      <c r="M40" s="2">
        <v>79.8</v>
      </c>
      <c r="N40" s="137">
        <f t="shared" si="0"/>
        <v>87.117903930131007</v>
      </c>
      <c r="O40" s="9" t="s">
        <v>114</v>
      </c>
      <c r="P40" s="8"/>
      <c r="Q40" s="8"/>
      <c r="R40" s="137">
        <f t="shared" ref="R40:R43" si="16">IF(P40&gt;0,Q40/P40*100,0)</f>
        <v>0</v>
      </c>
      <c r="S40" s="9" t="s">
        <v>30</v>
      </c>
      <c r="T40" s="68">
        <v>8.9</v>
      </c>
      <c r="U40" s="9" t="s">
        <v>30</v>
      </c>
      <c r="V40" s="68">
        <v>8.4</v>
      </c>
      <c r="W40" s="12" t="s">
        <v>30</v>
      </c>
      <c r="X40" s="81">
        <v>7.8</v>
      </c>
      <c r="Y40" s="47"/>
    </row>
    <row r="41" spans="1:25" ht="13.8">
      <c r="A41" s="73" t="s">
        <v>49</v>
      </c>
      <c r="B41" s="2">
        <v>2.2599999999999998</v>
      </c>
      <c r="C41" s="2">
        <v>1.74</v>
      </c>
      <c r="D41" s="26">
        <f t="shared" si="5"/>
        <v>76.991150442477888</v>
      </c>
      <c r="E41" s="2">
        <v>7</v>
      </c>
      <c r="F41" s="97"/>
      <c r="G41" s="7" t="s">
        <v>157</v>
      </c>
      <c r="H41" s="22" t="s">
        <v>124</v>
      </c>
      <c r="I41" s="22">
        <v>2</v>
      </c>
      <c r="J41" s="22">
        <v>5734</v>
      </c>
      <c r="K41" s="22">
        <v>900</v>
      </c>
      <c r="L41" s="23">
        <v>90.94</v>
      </c>
      <c r="M41" s="2">
        <v>78.2</v>
      </c>
      <c r="N41" s="137">
        <f t="shared" si="0"/>
        <v>85.990763140532223</v>
      </c>
      <c r="O41" s="119" t="s">
        <v>115</v>
      </c>
      <c r="P41" s="8">
        <v>92.44</v>
      </c>
      <c r="Q41" s="8">
        <v>84.72</v>
      </c>
      <c r="R41" s="137">
        <f t="shared" si="16"/>
        <v>91.648636953699707</v>
      </c>
      <c r="S41" s="9" t="s">
        <v>56</v>
      </c>
      <c r="T41" s="68">
        <v>8.8000000000000007</v>
      </c>
      <c r="U41" s="9" t="s">
        <v>56</v>
      </c>
      <c r="V41" s="68">
        <v>8.4</v>
      </c>
      <c r="W41" s="12" t="s">
        <v>56</v>
      </c>
      <c r="X41" s="81">
        <v>7.7</v>
      </c>
      <c r="Y41" s="47"/>
    </row>
    <row r="42" spans="1:25" ht="13.8">
      <c r="A42" s="73" t="s">
        <v>50</v>
      </c>
      <c r="B42" s="2">
        <v>2.35</v>
      </c>
      <c r="C42" s="2">
        <v>1.81</v>
      </c>
      <c r="D42" s="26">
        <f t="shared" si="5"/>
        <v>77.021276595744681</v>
      </c>
      <c r="E42" s="2">
        <v>6.9</v>
      </c>
      <c r="F42" s="97"/>
      <c r="G42" s="7" t="s">
        <v>158</v>
      </c>
      <c r="H42" s="22" t="s">
        <v>124</v>
      </c>
      <c r="I42" s="22">
        <v>3</v>
      </c>
      <c r="J42" s="22">
        <v>5735</v>
      </c>
      <c r="K42" s="22">
        <v>900</v>
      </c>
      <c r="L42" s="23">
        <v>91.4</v>
      </c>
      <c r="M42" s="2">
        <v>78.52</v>
      </c>
      <c r="N42" s="137">
        <f t="shared" si="0"/>
        <v>85.90809628008752</v>
      </c>
      <c r="O42" s="9" t="s">
        <v>116</v>
      </c>
      <c r="P42" s="8">
        <v>92.86</v>
      </c>
      <c r="Q42" s="8">
        <v>85.72</v>
      </c>
      <c r="R42" s="137">
        <f t="shared" si="16"/>
        <v>92.311005815205675</v>
      </c>
      <c r="S42" s="9" t="s">
        <v>19</v>
      </c>
      <c r="T42" s="68">
        <v>9</v>
      </c>
      <c r="U42" s="9" t="s">
        <v>19</v>
      </c>
      <c r="V42" s="68">
        <v>8.5</v>
      </c>
      <c r="W42" s="12" t="s">
        <v>19</v>
      </c>
      <c r="X42" s="81">
        <v>7.7</v>
      </c>
      <c r="Y42" s="47"/>
    </row>
    <row r="43" spans="1:25" ht="13.8">
      <c r="A43" s="73" t="s">
        <v>51</v>
      </c>
      <c r="B43" s="2">
        <v>2.12</v>
      </c>
      <c r="C43" s="2">
        <v>1.65</v>
      </c>
      <c r="D43" s="26">
        <f t="shared" si="5"/>
        <v>77.830188679245268</v>
      </c>
      <c r="E43" s="2">
        <v>7.3</v>
      </c>
      <c r="F43" s="97"/>
      <c r="G43" s="7" t="s">
        <v>160</v>
      </c>
      <c r="H43" s="22" t="s">
        <v>124</v>
      </c>
      <c r="I43" s="22">
        <v>6</v>
      </c>
      <c r="J43" s="22">
        <v>5736</v>
      </c>
      <c r="K43" s="22">
        <v>1100</v>
      </c>
      <c r="L43" s="23">
        <v>91.26</v>
      </c>
      <c r="M43" s="2">
        <v>79</v>
      </c>
      <c r="N43" s="137">
        <f t="shared" si="0"/>
        <v>86.56585579662503</v>
      </c>
      <c r="O43" s="9" t="s">
        <v>117</v>
      </c>
      <c r="P43" s="8">
        <v>91.98</v>
      </c>
      <c r="Q43" s="8">
        <v>84.16</v>
      </c>
      <c r="R43" s="137">
        <f t="shared" si="16"/>
        <v>91.498151772124373</v>
      </c>
      <c r="S43" s="9" t="s">
        <v>42</v>
      </c>
      <c r="T43" s="68">
        <v>8.6</v>
      </c>
      <c r="U43" s="9" t="s">
        <v>42</v>
      </c>
      <c r="V43" s="68">
        <v>8.5</v>
      </c>
      <c r="W43" s="12" t="s">
        <v>42</v>
      </c>
      <c r="X43" s="81">
        <v>7.8</v>
      </c>
      <c r="Y43" s="47"/>
    </row>
    <row r="44" spans="1:25" ht="15.6">
      <c r="A44" s="24" t="s">
        <v>4</v>
      </c>
      <c r="B44" s="25">
        <f>AVERAGE(B38:B43)</f>
        <v>2.2233333333333332</v>
      </c>
      <c r="C44" s="25">
        <f>AVERAGE(C38:C43)</f>
        <v>1.6916666666666667</v>
      </c>
      <c r="D44" s="26">
        <f t="shared" si="5"/>
        <v>76.08695652173914</v>
      </c>
      <c r="E44" s="25">
        <f>AVERAGE(E38:E43)</f>
        <v>7.1166666666666663</v>
      </c>
      <c r="F44" s="27"/>
      <c r="G44" s="7" t="s">
        <v>161</v>
      </c>
      <c r="H44" s="22" t="s">
        <v>124</v>
      </c>
      <c r="I44" s="22">
        <v>4</v>
      </c>
      <c r="J44" s="22">
        <v>5737</v>
      </c>
      <c r="K44" s="22">
        <v>900</v>
      </c>
      <c r="L44" s="23">
        <v>91.56</v>
      </c>
      <c r="M44" s="2">
        <v>78.680000000000007</v>
      </c>
      <c r="N44" s="137">
        <f t="shared" si="0"/>
        <v>85.932721712538225</v>
      </c>
      <c r="O44" s="28" t="s">
        <v>4</v>
      </c>
      <c r="P44" s="25">
        <f t="shared" ref="P44" si="17">AVERAGE(P38:P43)</f>
        <v>92.426666666666677</v>
      </c>
      <c r="Q44" s="25">
        <f t="shared" ref="Q44" si="18">AVERAGE(Q38:Q43)</f>
        <v>84.86666666666666</v>
      </c>
      <c r="R44" s="137">
        <f t="shared" ref="R44" si="19">IF(P44&gt;0,Q44/P44*100,0)</f>
        <v>91.820542412002297</v>
      </c>
      <c r="S44" s="9" t="s">
        <v>20</v>
      </c>
      <c r="T44" s="68">
        <v>8.6</v>
      </c>
      <c r="U44" s="9" t="s">
        <v>20</v>
      </c>
      <c r="V44" s="68">
        <v>8.4</v>
      </c>
      <c r="W44" s="12" t="s">
        <v>20</v>
      </c>
      <c r="X44" s="81">
        <v>7.8</v>
      </c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 t="s">
        <v>162</v>
      </c>
      <c r="H45" s="22" t="s">
        <v>124</v>
      </c>
      <c r="I45" s="22">
        <v>2</v>
      </c>
      <c r="J45" s="22">
        <v>5738</v>
      </c>
      <c r="K45" s="22">
        <v>900</v>
      </c>
      <c r="L45" s="23">
        <v>91.4</v>
      </c>
      <c r="M45" s="2">
        <v>78.680000000000007</v>
      </c>
      <c r="N45" s="137">
        <f t="shared" si="0"/>
        <v>86.083150984682703</v>
      </c>
      <c r="O45" s="9"/>
      <c r="P45" s="83"/>
      <c r="Q45" s="83"/>
      <c r="R45" s="9"/>
      <c r="S45" s="9" t="s">
        <v>21</v>
      </c>
      <c r="T45" s="68">
        <v>8.6</v>
      </c>
      <c r="U45" s="9" t="s">
        <v>21</v>
      </c>
      <c r="V45" s="68">
        <v>8.3000000000000007</v>
      </c>
      <c r="W45" s="9" t="s">
        <v>21</v>
      </c>
      <c r="X45" s="81">
        <v>7.8</v>
      </c>
      <c r="Y45" s="47"/>
    </row>
    <row r="46" spans="1:25" ht="13.8">
      <c r="A46" s="73" t="s">
        <v>46</v>
      </c>
      <c r="B46" s="2">
        <v>12.04</v>
      </c>
      <c r="C46" s="2">
        <v>10.67</v>
      </c>
      <c r="D46" s="26">
        <f t="shared" si="5"/>
        <v>88.621262458471762</v>
      </c>
      <c r="E46" s="2">
        <v>7</v>
      </c>
      <c r="F46" s="97"/>
      <c r="G46" s="7" t="s">
        <v>163</v>
      </c>
      <c r="H46" s="22" t="s">
        <v>124</v>
      </c>
      <c r="I46" s="22">
        <v>8</v>
      </c>
      <c r="J46" s="22">
        <v>5739</v>
      </c>
      <c r="K46" s="22">
        <v>2800</v>
      </c>
      <c r="L46" s="23">
        <v>91.08</v>
      </c>
      <c r="M46" s="2">
        <v>79.12</v>
      </c>
      <c r="N46" s="137">
        <f t="shared" si="0"/>
        <v>86.868686868686879</v>
      </c>
      <c r="O46" s="167" t="s">
        <v>70</v>
      </c>
      <c r="P46" s="168"/>
      <c r="Q46" s="168"/>
      <c r="R46" s="169"/>
      <c r="S46" s="9" t="s">
        <v>57</v>
      </c>
      <c r="T46" s="68">
        <v>9.1</v>
      </c>
      <c r="U46" s="9" t="s">
        <v>57</v>
      </c>
      <c r="V46" s="68">
        <v>7.8</v>
      </c>
      <c r="W46" s="9" t="s">
        <v>57</v>
      </c>
      <c r="X46" s="81">
        <v>7.8</v>
      </c>
      <c r="Y46" s="47"/>
    </row>
    <row r="47" spans="1:25" ht="13.8">
      <c r="A47" s="73" t="s">
        <v>47</v>
      </c>
      <c r="B47" s="2">
        <v>12.33</v>
      </c>
      <c r="C47" s="2">
        <v>10.92</v>
      </c>
      <c r="D47" s="26">
        <f t="shared" si="5"/>
        <v>88.564476885644766</v>
      </c>
      <c r="E47" s="2">
        <v>7</v>
      </c>
      <c r="F47" s="97"/>
      <c r="G47" s="7" t="s">
        <v>164</v>
      </c>
      <c r="H47" s="22" t="s">
        <v>124</v>
      </c>
      <c r="I47" s="22">
        <v>6</v>
      </c>
      <c r="J47" s="22">
        <v>5740</v>
      </c>
      <c r="K47" s="22">
        <v>1100</v>
      </c>
      <c r="L47" s="23">
        <v>91.44</v>
      </c>
      <c r="M47" s="2">
        <v>78.28</v>
      </c>
      <c r="N47" s="137">
        <f t="shared" si="0"/>
        <v>85.608048993875769</v>
      </c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>
        <v>8.6999999999999993</v>
      </c>
      <c r="U47" s="9" t="s">
        <v>22</v>
      </c>
      <c r="V47" s="68">
        <v>8.5</v>
      </c>
      <c r="W47" s="9" t="s">
        <v>22</v>
      </c>
      <c r="X47" s="81">
        <v>7.8</v>
      </c>
      <c r="Y47" s="47"/>
    </row>
    <row r="48" spans="1:25" ht="13.8">
      <c r="A48" s="73" t="s">
        <v>48</v>
      </c>
      <c r="B48" s="2">
        <v>12.45</v>
      </c>
      <c r="C48" s="2">
        <v>11.1</v>
      </c>
      <c r="D48" s="26">
        <f t="shared" si="5"/>
        <v>89.156626506024097</v>
      </c>
      <c r="E48" s="2">
        <v>6.9</v>
      </c>
      <c r="F48" s="97"/>
      <c r="G48" s="7" t="s">
        <v>165</v>
      </c>
      <c r="H48" s="22" t="s">
        <v>124</v>
      </c>
      <c r="I48" s="22">
        <v>3</v>
      </c>
      <c r="J48" s="22">
        <v>5741</v>
      </c>
      <c r="K48" s="22">
        <v>900</v>
      </c>
      <c r="L48" s="23">
        <v>91.7</v>
      </c>
      <c r="M48" s="2">
        <v>79.28</v>
      </c>
      <c r="N48" s="137">
        <f t="shared" si="0"/>
        <v>86.455834242093786</v>
      </c>
      <c r="O48" s="9" t="s">
        <v>114</v>
      </c>
      <c r="P48" s="8"/>
      <c r="Q48" s="8"/>
      <c r="R48" s="137">
        <f t="shared" ref="R48:R51" si="20">IF(P48&gt;0,Q48/P48*100,0)</f>
        <v>0</v>
      </c>
      <c r="S48" s="99" t="s">
        <v>23</v>
      </c>
      <c r="T48" s="68">
        <v>8.9</v>
      </c>
      <c r="U48" s="9" t="s">
        <v>23</v>
      </c>
      <c r="V48" s="68">
        <v>8.4</v>
      </c>
      <c r="W48" s="9" t="s">
        <v>23</v>
      </c>
      <c r="X48" s="81"/>
      <c r="Y48" s="47"/>
    </row>
    <row r="49" spans="1:25" ht="15">
      <c r="A49" s="73" t="s">
        <v>49</v>
      </c>
      <c r="B49" s="2">
        <v>12.6</v>
      </c>
      <c r="C49" s="2">
        <v>11.6</v>
      </c>
      <c r="D49" s="26">
        <f t="shared" si="5"/>
        <v>92.063492063492063</v>
      </c>
      <c r="E49" s="2">
        <v>6.8</v>
      </c>
      <c r="F49" s="97"/>
      <c r="G49" s="7" t="s">
        <v>166</v>
      </c>
      <c r="H49" s="22" t="s">
        <v>124</v>
      </c>
      <c r="I49" s="22">
        <v>4</v>
      </c>
      <c r="J49" s="22">
        <v>5742</v>
      </c>
      <c r="K49" s="85">
        <v>900</v>
      </c>
      <c r="L49" s="86">
        <v>91.12</v>
      </c>
      <c r="M49" s="2">
        <v>77.040000000000006</v>
      </c>
      <c r="N49" s="137">
        <f t="shared" si="0"/>
        <v>84.547848990342416</v>
      </c>
      <c r="O49" s="119" t="s">
        <v>115</v>
      </c>
      <c r="P49" s="8">
        <v>90.94</v>
      </c>
      <c r="Q49" s="8">
        <v>80.040000000000006</v>
      </c>
      <c r="R49" s="137">
        <f t="shared" si="20"/>
        <v>88.014075214427095</v>
      </c>
      <c r="S49" s="99" t="s">
        <v>27</v>
      </c>
      <c r="T49" s="68">
        <v>8.6999999999999993</v>
      </c>
      <c r="U49" s="9" t="s">
        <v>27</v>
      </c>
      <c r="V49" s="68">
        <v>8.4</v>
      </c>
      <c r="W49" s="9" t="s">
        <v>27</v>
      </c>
      <c r="X49" s="81">
        <v>7.8</v>
      </c>
      <c r="Y49" s="47"/>
    </row>
    <row r="50" spans="1:25" ht="13.8">
      <c r="A50" s="73" t="s">
        <v>50</v>
      </c>
      <c r="B50" s="2">
        <v>12.7</v>
      </c>
      <c r="C50" s="2">
        <v>11.38</v>
      </c>
      <c r="D50" s="26">
        <f t="shared" si="5"/>
        <v>89.606299212598444</v>
      </c>
      <c r="E50" s="2">
        <v>6.8</v>
      </c>
      <c r="F50" s="97"/>
      <c r="G50" s="7" t="s">
        <v>167</v>
      </c>
      <c r="H50" s="87" t="s">
        <v>124</v>
      </c>
      <c r="I50" s="87">
        <v>2</v>
      </c>
      <c r="J50" s="87">
        <v>5743</v>
      </c>
      <c r="K50" s="87">
        <v>900</v>
      </c>
      <c r="L50" s="87">
        <v>91.16</v>
      </c>
      <c r="M50" s="2">
        <v>78.760000000000005</v>
      </c>
      <c r="N50" s="137">
        <f t="shared" si="0"/>
        <v>86.397542781921914</v>
      </c>
      <c r="O50" s="9" t="s">
        <v>116</v>
      </c>
      <c r="P50" s="8">
        <v>91.28</v>
      </c>
      <c r="Q50" s="8">
        <v>80.760000000000005</v>
      </c>
      <c r="R50" s="137">
        <f t="shared" si="20"/>
        <v>88.475021910604738</v>
      </c>
      <c r="S50" s="9" t="s">
        <v>28</v>
      </c>
      <c r="T50" s="68">
        <v>8.9</v>
      </c>
      <c r="U50" s="9" t="s">
        <v>28</v>
      </c>
      <c r="V50" s="68">
        <v>8.6</v>
      </c>
      <c r="W50" s="9" t="s">
        <v>28</v>
      </c>
      <c r="X50" s="81">
        <v>7.8</v>
      </c>
      <c r="Y50" s="47"/>
    </row>
    <row r="51" spans="1:25" ht="13.8">
      <c r="A51" s="73" t="s">
        <v>51</v>
      </c>
      <c r="B51" s="2">
        <v>13.1</v>
      </c>
      <c r="C51" s="2">
        <v>11.77</v>
      </c>
      <c r="D51" s="26">
        <f t="shared" si="5"/>
        <v>89.847328244274806</v>
      </c>
      <c r="E51" s="2">
        <v>6.9</v>
      </c>
      <c r="F51" s="97"/>
      <c r="G51" s="7" t="s">
        <v>168</v>
      </c>
      <c r="H51" s="22" t="s">
        <v>124</v>
      </c>
      <c r="I51" s="22">
        <v>8</v>
      </c>
      <c r="J51" s="22">
        <v>5744</v>
      </c>
      <c r="K51" s="22">
        <v>2800</v>
      </c>
      <c r="L51" s="22">
        <v>91.42</v>
      </c>
      <c r="M51" s="2">
        <v>80.760000000000005</v>
      </c>
      <c r="N51" s="137">
        <f t="shared" si="0"/>
        <v>88.33953183110917</v>
      </c>
      <c r="O51" s="9" t="s">
        <v>117</v>
      </c>
      <c r="P51" s="8">
        <v>91.22</v>
      </c>
      <c r="Q51" s="8">
        <v>73.599999999999994</v>
      </c>
      <c r="R51" s="137">
        <f t="shared" si="20"/>
        <v>80.684060513045381</v>
      </c>
      <c r="S51" s="9" t="s">
        <v>29</v>
      </c>
      <c r="T51" s="68"/>
      <c r="U51" s="9" t="s">
        <v>29</v>
      </c>
      <c r="V51" s="68"/>
      <c r="W51" s="9" t="s">
        <v>29</v>
      </c>
      <c r="X51" s="81"/>
      <c r="Y51" s="47"/>
    </row>
    <row r="52" spans="1:25" ht="15.6">
      <c r="A52" s="24" t="s">
        <v>4</v>
      </c>
      <c r="B52" s="25">
        <f>AVERAGE(B46:B51)</f>
        <v>12.536666666666664</v>
      </c>
      <c r="C52" s="25">
        <f>AVERAGE(C46:C51)</f>
        <v>11.24</v>
      </c>
      <c r="D52" s="26">
        <f t="shared" si="5"/>
        <v>89.657006115394864</v>
      </c>
      <c r="E52" s="25">
        <f>AVERAGE(E46:E51)</f>
        <v>6.8999999999999995</v>
      </c>
      <c r="F52" s="27"/>
      <c r="G52" s="7">
        <v>3.8194444444444441E-2</v>
      </c>
      <c r="H52" s="22" t="s">
        <v>124</v>
      </c>
      <c r="I52" s="22">
        <v>1</v>
      </c>
      <c r="J52" s="22">
        <v>5745</v>
      </c>
      <c r="K52" s="22">
        <v>600</v>
      </c>
      <c r="L52" s="23"/>
      <c r="M52" s="2"/>
      <c r="N52" s="137">
        <f t="shared" si="0"/>
        <v>0</v>
      </c>
      <c r="O52" s="28" t="s">
        <v>4</v>
      </c>
      <c r="P52" s="25">
        <f t="shared" ref="P52" si="21">AVERAGE(P46:P51)</f>
        <v>91.146666666666661</v>
      </c>
      <c r="Q52" s="25">
        <f t="shared" ref="Q52" si="22">AVERAGE(Q46:Q51)</f>
        <v>78.13333333333334</v>
      </c>
      <c r="R52" s="137">
        <f t="shared" ref="R52" si="23">IF(P52&gt;0,Q52/P52*100,0)</f>
        <v>85.722644821533066</v>
      </c>
      <c r="S52" s="9" t="s">
        <v>63</v>
      </c>
      <c r="T52" s="68">
        <v>9.1</v>
      </c>
      <c r="U52" s="9" t="s">
        <v>63</v>
      </c>
      <c r="V52" s="68">
        <v>8.6</v>
      </c>
      <c r="W52" s="9" t="s">
        <v>63</v>
      </c>
      <c r="X52" s="81">
        <v>7.6</v>
      </c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>
        <v>3.8194444444444441E-2</v>
      </c>
      <c r="H53" s="22" t="s">
        <v>124</v>
      </c>
      <c r="I53" s="22">
        <v>6</v>
      </c>
      <c r="J53" s="22">
        <v>5746</v>
      </c>
      <c r="K53" s="22">
        <v>1200</v>
      </c>
      <c r="L53" s="23">
        <v>90.96</v>
      </c>
      <c r="M53" s="2">
        <v>78.760000000000005</v>
      </c>
      <c r="N53" s="137">
        <f t="shared" si="0"/>
        <v>86.587510993843466</v>
      </c>
      <c r="O53" s="170" t="s">
        <v>105</v>
      </c>
      <c r="P53" s="171"/>
      <c r="Q53" s="171"/>
      <c r="R53" s="172"/>
      <c r="S53" s="9" t="s">
        <v>31</v>
      </c>
      <c r="T53" s="68">
        <v>9</v>
      </c>
      <c r="U53" s="9" t="s">
        <v>31</v>
      </c>
      <c r="V53" s="68">
        <v>8.5</v>
      </c>
      <c r="W53" s="9" t="s">
        <v>31</v>
      </c>
      <c r="X53" s="81">
        <v>7.4</v>
      </c>
      <c r="Y53" s="47"/>
    </row>
    <row r="54" spans="1:25" ht="13.8">
      <c r="A54" s="73" t="s">
        <v>46</v>
      </c>
      <c r="B54" s="2">
        <v>66.349999999999994</v>
      </c>
      <c r="C54" s="2">
        <v>59.08</v>
      </c>
      <c r="D54" s="26">
        <f t="shared" si="5"/>
        <v>89.042954031650339</v>
      </c>
      <c r="E54" s="2">
        <v>6.4</v>
      </c>
      <c r="F54" s="97"/>
      <c r="G54" s="7">
        <v>6.25E-2</v>
      </c>
      <c r="H54" s="22" t="s">
        <v>124</v>
      </c>
      <c r="I54" s="22">
        <v>3</v>
      </c>
      <c r="J54" s="22">
        <v>5747</v>
      </c>
      <c r="K54" s="22">
        <v>900</v>
      </c>
      <c r="L54" s="23">
        <v>90.68</v>
      </c>
      <c r="M54" s="2">
        <v>78.52</v>
      </c>
      <c r="N54" s="137">
        <f t="shared" si="0"/>
        <v>86.590207322452571</v>
      </c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>
        <v>9</v>
      </c>
      <c r="U54" s="9" t="s">
        <v>32</v>
      </c>
      <c r="V54" s="68">
        <v>8.5</v>
      </c>
      <c r="W54" s="9" t="s">
        <v>32</v>
      </c>
      <c r="X54" s="81">
        <v>7.4</v>
      </c>
      <c r="Y54" s="100"/>
    </row>
    <row r="55" spans="1:25" ht="13.8">
      <c r="A55" s="73" t="s">
        <v>47</v>
      </c>
      <c r="B55" s="2">
        <v>67.099999999999994</v>
      </c>
      <c r="C55" s="2">
        <v>59.36</v>
      </c>
      <c r="D55" s="26">
        <f t="shared" si="5"/>
        <v>88.464977645305524</v>
      </c>
      <c r="E55" s="2">
        <v>6.5</v>
      </c>
      <c r="F55" s="97"/>
      <c r="G55" s="89">
        <v>6.5972222222222224E-2</v>
      </c>
      <c r="H55" s="22" t="s">
        <v>124</v>
      </c>
      <c r="I55" s="22">
        <v>7</v>
      </c>
      <c r="J55" s="22">
        <v>5748</v>
      </c>
      <c r="K55" s="22">
        <v>1800</v>
      </c>
      <c r="L55" s="23">
        <v>90.76</v>
      </c>
      <c r="M55" s="2">
        <v>79.44</v>
      </c>
      <c r="N55" s="137">
        <f t="shared" si="0"/>
        <v>87.527545174085503</v>
      </c>
      <c r="O55" s="9" t="s">
        <v>114</v>
      </c>
      <c r="P55" s="2"/>
      <c r="Q55" s="2"/>
      <c r="R55" s="137">
        <f t="shared" ref="R55:R58" si="24">IF(P55&gt;0,Q55/P55*100,0)</f>
        <v>0</v>
      </c>
      <c r="S55" s="9" t="s">
        <v>33</v>
      </c>
      <c r="T55" s="68">
        <v>9.1</v>
      </c>
      <c r="U55" s="9" t="s">
        <v>33</v>
      </c>
      <c r="V55" s="68">
        <v>8.6</v>
      </c>
      <c r="W55" s="9" t="s">
        <v>33</v>
      </c>
      <c r="X55" s="81">
        <v>7.4</v>
      </c>
      <c r="Y55" s="100"/>
    </row>
    <row r="56" spans="1:25" ht="13.8">
      <c r="A56" s="73" t="s">
        <v>48</v>
      </c>
      <c r="B56" s="2">
        <v>66.95</v>
      </c>
      <c r="C56" s="2">
        <v>58.54</v>
      </c>
      <c r="D56" s="26">
        <f t="shared" si="5"/>
        <v>87.438386855862575</v>
      </c>
      <c r="E56" s="2">
        <v>6.5</v>
      </c>
      <c r="F56" s="97"/>
      <c r="G56" s="89" t="s">
        <v>169</v>
      </c>
      <c r="H56" s="22" t="s">
        <v>124</v>
      </c>
      <c r="I56" s="22">
        <v>8</v>
      </c>
      <c r="J56" s="22">
        <v>5749</v>
      </c>
      <c r="K56" s="22">
        <v>2800</v>
      </c>
      <c r="L56" s="23">
        <v>91.52</v>
      </c>
      <c r="M56" s="2">
        <v>79.84</v>
      </c>
      <c r="N56" s="137">
        <f t="shared" si="0"/>
        <v>87.237762237762254</v>
      </c>
      <c r="O56" s="119" t="s">
        <v>115</v>
      </c>
      <c r="P56" s="2">
        <v>91.34</v>
      </c>
      <c r="Q56" s="2">
        <v>80.28</v>
      </c>
      <c r="R56" s="137">
        <f t="shared" si="24"/>
        <v>87.891394788701547</v>
      </c>
      <c r="S56" s="9" t="s">
        <v>34</v>
      </c>
      <c r="T56" s="68">
        <v>9.1</v>
      </c>
      <c r="U56" s="9" t="s">
        <v>34</v>
      </c>
      <c r="V56" s="68">
        <v>8.6</v>
      </c>
      <c r="W56" s="9" t="s">
        <v>34</v>
      </c>
      <c r="X56" s="81">
        <v>7.2</v>
      </c>
      <c r="Y56" s="47"/>
    </row>
    <row r="57" spans="1:25" ht="15.6">
      <c r="A57" s="73" t="s">
        <v>49</v>
      </c>
      <c r="B57" s="2">
        <v>67.25</v>
      </c>
      <c r="C57" s="2">
        <v>60.26</v>
      </c>
      <c r="D57" s="26">
        <f t="shared" si="5"/>
        <v>89.605947955390334</v>
      </c>
      <c r="E57" s="2">
        <v>6.5</v>
      </c>
      <c r="F57" s="98"/>
      <c r="G57" s="89" t="s">
        <v>171</v>
      </c>
      <c r="H57" s="22" t="s">
        <v>124</v>
      </c>
      <c r="I57" s="22">
        <v>4</v>
      </c>
      <c r="J57" s="22">
        <v>5750</v>
      </c>
      <c r="K57" s="22">
        <v>900</v>
      </c>
      <c r="L57" s="23">
        <v>90.58</v>
      </c>
      <c r="M57" s="2">
        <v>78.760000000000005</v>
      </c>
      <c r="N57" s="137">
        <f t="shared" si="0"/>
        <v>86.950761757562375</v>
      </c>
      <c r="O57" s="9" t="s">
        <v>116</v>
      </c>
      <c r="P57" s="2">
        <v>91.48</v>
      </c>
      <c r="Q57" s="2">
        <v>81.28</v>
      </c>
      <c r="R57" s="137">
        <f t="shared" si="24"/>
        <v>88.850021862702221</v>
      </c>
      <c r="S57" s="124" t="s">
        <v>4</v>
      </c>
      <c r="T57" s="25">
        <f>AVERAGE(T33:T56)</f>
        <v>8.9391304347826068</v>
      </c>
      <c r="U57" s="28" t="s">
        <v>4</v>
      </c>
      <c r="V57" s="25">
        <f>AVERAGE(V33:V56)</f>
        <v>8.465217391304348</v>
      </c>
      <c r="W57" s="28" t="s">
        <v>4</v>
      </c>
      <c r="X57" s="25">
        <f>AVERAGE(X33:X56)</f>
        <v>7.6818181818181817</v>
      </c>
      <c r="Y57" s="47"/>
    </row>
    <row r="58" spans="1:25" ht="13.8">
      <c r="A58" s="73" t="s">
        <v>50</v>
      </c>
      <c r="B58" s="2">
        <v>67.400000000000006</v>
      </c>
      <c r="C58" s="2">
        <v>60.64</v>
      </c>
      <c r="D58" s="26">
        <f t="shared" si="5"/>
        <v>89.970326409495541</v>
      </c>
      <c r="E58" s="2">
        <v>6.3</v>
      </c>
      <c r="F58" s="97"/>
      <c r="G58" s="89" t="s">
        <v>172</v>
      </c>
      <c r="H58" s="22" t="s">
        <v>124</v>
      </c>
      <c r="I58" s="22">
        <v>2</v>
      </c>
      <c r="J58" s="22">
        <v>5751</v>
      </c>
      <c r="K58" s="22">
        <v>900</v>
      </c>
      <c r="L58" s="23">
        <v>91.36</v>
      </c>
      <c r="M58" s="2">
        <v>79.12</v>
      </c>
      <c r="N58" s="137">
        <f t="shared" si="0"/>
        <v>86.602451838879162</v>
      </c>
      <c r="O58" s="9" t="s">
        <v>117</v>
      </c>
      <c r="P58" s="2">
        <v>91.8</v>
      </c>
      <c r="Q58" s="2">
        <v>76.239999999999995</v>
      </c>
      <c r="R58" s="137">
        <f t="shared" si="24"/>
        <v>83.050108932461882</v>
      </c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>
        <v>66.44</v>
      </c>
      <c r="C59" s="2">
        <v>59.92</v>
      </c>
      <c r="D59" s="26">
        <f t="shared" si="5"/>
        <v>90.186634557495495</v>
      </c>
      <c r="E59" s="2">
        <v>6.3</v>
      </c>
      <c r="F59" s="97"/>
      <c r="G59" s="89" t="s">
        <v>173</v>
      </c>
      <c r="H59" s="22" t="s">
        <v>124</v>
      </c>
      <c r="I59" s="22">
        <v>6</v>
      </c>
      <c r="J59" s="22">
        <v>5752</v>
      </c>
      <c r="K59" s="22">
        <v>1200</v>
      </c>
      <c r="L59" s="23">
        <v>91.2</v>
      </c>
      <c r="M59" s="2">
        <v>78.239999999999995</v>
      </c>
      <c r="N59" s="137">
        <f t="shared" si="0"/>
        <v>85.78947368421052</v>
      </c>
      <c r="O59" s="1"/>
      <c r="P59" s="97"/>
      <c r="Q59" s="97"/>
      <c r="R59" s="97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>
        <f>AVERAGE(B54:B59)</f>
        <v>66.914999999999992</v>
      </c>
      <c r="C60" s="25">
        <f>AVERAGE(C54:C59)</f>
        <v>59.633333333333333</v>
      </c>
      <c r="D60" s="26">
        <f t="shared" si="5"/>
        <v>89.118035318438828</v>
      </c>
      <c r="E60" s="25">
        <f>AVERAGE(E54:E59)</f>
        <v>6.4166666666666652</v>
      </c>
      <c r="F60" s="27"/>
      <c r="G60" s="89" t="s">
        <v>174</v>
      </c>
      <c r="H60" s="22" t="s">
        <v>124</v>
      </c>
      <c r="I60" s="22">
        <v>7</v>
      </c>
      <c r="J60" s="22">
        <v>5753</v>
      </c>
      <c r="K60" s="22">
        <v>1800</v>
      </c>
      <c r="L60" s="23">
        <v>90.78</v>
      </c>
      <c r="M60" s="2">
        <v>79.400000000000006</v>
      </c>
      <c r="N60" s="137">
        <f t="shared" si="0"/>
        <v>87.464199162811198</v>
      </c>
      <c r="O60" s="28" t="s">
        <v>4</v>
      </c>
      <c r="P60" s="25">
        <f t="shared" ref="P60" si="25">AVERAGE(P54:P59)</f>
        <v>91.54</v>
      </c>
      <c r="Q60" s="25">
        <f t="shared" ref="Q60" si="26">AVERAGE(Q54:Q59)</f>
        <v>79.266666666666666</v>
      </c>
      <c r="R60" s="137">
        <f>IF(P60&gt;0,Q60/P60*100,0)</f>
        <v>86.592382200859362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 t="s">
        <v>175</v>
      </c>
      <c r="H61" s="22" t="s">
        <v>124</v>
      </c>
      <c r="I61" s="22">
        <v>3</v>
      </c>
      <c r="J61" s="22">
        <v>5754</v>
      </c>
      <c r="K61" s="22">
        <v>900</v>
      </c>
      <c r="L61" s="23">
        <v>91.36</v>
      </c>
      <c r="M61" s="2">
        <v>76.36</v>
      </c>
      <c r="N61" s="137">
        <f t="shared" si="0"/>
        <v>83.581436077057788</v>
      </c>
      <c r="O61" s="179" t="s">
        <v>68</v>
      </c>
      <c r="P61" s="179"/>
      <c r="Q61" s="179"/>
      <c r="R61" s="179"/>
      <c r="S61" s="41"/>
      <c r="T61" s="60">
        <v>1</v>
      </c>
      <c r="U61" s="125">
        <v>1043</v>
      </c>
      <c r="V61" s="108"/>
      <c r="W61" s="60">
        <v>1</v>
      </c>
      <c r="X61" s="62">
        <v>949</v>
      </c>
      <c r="Y61" s="47"/>
    </row>
    <row r="62" spans="1:25" ht="15">
      <c r="A62" s="73" t="s">
        <v>46</v>
      </c>
      <c r="B62" s="2">
        <v>9.8000000000000007</v>
      </c>
      <c r="C62" s="2">
        <v>8.5500000000000007</v>
      </c>
      <c r="D62" s="26">
        <f t="shared" si="5"/>
        <v>87.244897959183675</v>
      </c>
      <c r="E62" s="2">
        <v>6.9</v>
      </c>
      <c r="F62" s="2"/>
      <c r="G62" s="89" t="s">
        <v>176</v>
      </c>
      <c r="H62" s="22" t="s">
        <v>124</v>
      </c>
      <c r="I62" s="22">
        <v>8</v>
      </c>
      <c r="J62" s="22">
        <v>5755</v>
      </c>
      <c r="K62" s="85">
        <v>2800</v>
      </c>
      <c r="L62" s="86">
        <v>91.04</v>
      </c>
      <c r="M62" s="2">
        <v>77.38</v>
      </c>
      <c r="N62" s="137">
        <f t="shared" si="0"/>
        <v>84.995606326889273</v>
      </c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5">
        <v>1048</v>
      </c>
      <c r="V62" s="108"/>
      <c r="W62" s="60">
        <v>2</v>
      </c>
      <c r="X62" s="62">
        <v>906</v>
      </c>
      <c r="Y62" s="47"/>
    </row>
    <row r="63" spans="1:25" ht="15">
      <c r="A63" s="73" t="s">
        <v>47</v>
      </c>
      <c r="B63" s="2">
        <v>10.33</v>
      </c>
      <c r="C63" s="2">
        <v>8.92</v>
      </c>
      <c r="D63" s="26">
        <f t="shared" si="5"/>
        <v>86.350435624394962</v>
      </c>
      <c r="E63" s="2">
        <v>6.8</v>
      </c>
      <c r="F63" s="2"/>
      <c r="G63" s="89">
        <v>0.19791666666666666</v>
      </c>
      <c r="H63" s="22" t="s">
        <v>124</v>
      </c>
      <c r="I63" s="22">
        <v>4</v>
      </c>
      <c r="J63" s="22">
        <v>5756</v>
      </c>
      <c r="K63" s="22">
        <v>900</v>
      </c>
      <c r="L63" s="22">
        <v>91.54</v>
      </c>
      <c r="M63" s="2">
        <v>78.28</v>
      </c>
      <c r="N63" s="137">
        <f t="shared" si="0"/>
        <v>85.51452916757701</v>
      </c>
      <c r="O63" s="54" t="s">
        <v>9</v>
      </c>
      <c r="P63" s="8"/>
      <c r="Q63" s="8"/>
      <c r="R63" s="8"/>
      <c r="S63" s="41"/>
      <c r="T63" s="69">
        <v>3</v>
      </c>
      <c r="U63" s="125">
        <v>1020</v>
      </c>
      <c r="V63" s="108"/>
      <c r="W63" s="69">
        <v>3</v>
      </c>
      <c r="X63" s="62">
        <v>920</v>
      </c>
      <c r="Y63" s="47"/>
    </row>
    <row r="64" spans="1:25" ht="15">
      <c r="A64" s="73" t="s">
        <v>48</v>
      </c>
      <c r="B64" s="2">
        <v>10.95</v>
      </c>
      <c r="C64" s="2">
        <v>9.42</v>
      </c>
      <c r="D64" s="26">
        <f t="shared" si="5"/>
        <v>86.027397260273972</v>
      </c>
      <c r="E64" s="2">
        <v>6.7</v>
      </c>
      <c r="F64" s="2"/>
      <c r="G64" s="89">
        <v>0.20833333333333334</v>
      </c>
      <c r="H64" s="22" t="s">
        <v>124</v>
      </c>
      <c r="I64" s="22">
        <v>7</v>
      </c>
      <c r="J64" s="22">
        <v>5757</v>
      </c>
      <c r="K64" s="22">
        <v>1800</v>
      </c>
      <c r="L64" s="22">
        <v>90.92</v>
      </c>
      <c r="M64" s="2">
        <v>78.959999999999994</v>
      </c>
      <c r="N64" s="137">
        <f t="shared" si="0"/>
        <v>86.845578530576319</v>
      </c>
      <c r="O64" s="54" t="s">
        <v>14</v>
      </c>
      <c r="P64" s="8">
        <v>99.03</v>
      </c>
      <c r="Q64" s="8"/>
      <c r="R64" s="8"/>
      <c r="S64" s="41"/>
      <c r="T64" s="60">
        <v>4</v>
      </c>
      <c r="U64" s="125">
        <v>1133</v>
      </c>
      <c r="V64" s="108"/>
      <c r="W64" s="60">
        <v>4</v>
      </c>
      <c r="X64" s="62">
        <v>970</v>
      </c>
      <c r="Y64" s="47"/>
    </row>
    <row r="65" spans="1:30" ht="15">
      <c r="A65" s="73" t="s">
        <v>49</v>
      </c>
      <c r="B65" s="2">
        <v>11.3</v>
      </c>
      <c r="C65" s="2">
        <v>9.98</v>
      </c>
      <c r="D65" s="26">
        <f t="shared" si="5"/>
        <v>88.318584070796462</v>
      </c>
      <c r="E65" s="2">
        <v>6.8</v>
      </c>
      <c r="F65" s="2"/>
      <c r="G65" s="89">
        <v>0.20833333333333334</v>
      </c>
      <c r="H65" s="22" t="s">
        <v>124</v>
      </c>
      <c r="I65" s="22">
        <v>6</v>
      </c>
      <c r="J65" s="22">
        <v>5758</v>
      </c>
      <c r="K65" s="22">
        <v>1200</v>
      </c>
      <c r="L65" s="23">
        <v>90.2</v>
      </c>
      <c r="M65" s="2">
        <v>77.239999999999995</v>
      </c>
      <c r="N65" s="137">
        <f t="shared" si="0"/>
        <v>85.631929046563187</v>
      </c>
      <c r="O65" s="54" t="s">
        <v>15</v>
      </c>
      <c r="P65" s="8">
        <v>99.08</v>
      </c>
      <c r="Q65" s="8"/>
      <c r="R65" s="8"/>
      <c r="S65" s="41"/>
      <c r="T65" s="60">
        <v>5</v>
      </c>
      <c r="U65" s="125">
        <v>1001</v>
      </c>
      <c r="V65" s="108"/>
      <c r="W65" s="60">
        <v>5</v>
      </c>
      <c r="X65" s="62">
        <v>960</v>
      </c>
      <c r="Y65" s="47"/>
      <c r="AB65" s="143"/>
      <c r="AC65" s="143"/>
      <c r="AD65" s="143"/>
    </row>
    <row r="66" spans="1:30" ht="15">
      <c r="A66" s="73" t="s">
        <v>50</v>
      </c>
      <c r="B66" s="2">
        <v>11.03</v>
      </c>
      <c r="C66" s="2">
        <v>9.68</v>
      </c>
      <c r="D66" s="26">
        <f t="shared" si="5"/>
        <v>87.760652765185867</v>
      </c>
      <c r="E66" s="2">
        <v>6.7</v>
      </c>
      <c r="F66" s="120"/>
      <c r="G66" s="145">
        <v>0.23263888888888887</v>
      </c>
      <c r="H66" s="139" t="s">
        <v>124</v>
      </c>
      <c r="I66" s="139">
        <v>2</v>
      </c>
      <c r="J66" s="139">
        <v>5759</v>
      </c>
      <c r="K66" s="139">
        <v>900</v>
      </c>
      <c r="L66" s="139">
        <v>91.12</v>
      </c>
      <c r="M66" s="2">
        <v>78.040000000000006</v>
      </c>
      <c r="N66" s="137">
        <f t="shared" si="0"/>
        <v>85.645302897278313</v>
      </c>
      <c r="O66" s="54" t="s">
        <v>62</v>
      </c>
      <c r="P66" s="8">
        <v>99.14</v>
      </c>
      <c r="Q66" s="8"/>
      <c r="R66" s="8"/>
      <c r="S66" s="41"/>
      <c r="T66" s="60">
        <v>6</v>
      </c>
      <c r="U66" s="125">
        <v>1102</v>
      </c>
      <c r="V66" s="108"/>
      <c r="W66" s="60">
        <v>6</v>
      </c>
      <c r="X66" s="62">
        <v>830</v>
      </c>
      <c r="Y66" s="47"/>
    </row>
    <row r="67" spans="1:30" ht="15">
      <c r="A67" s="73" t="s">
        <v>51</v>
      </c>
      <c r="B67" s="2">
        <v>11.15</v>
      </c>
      <c r="C67" s="2">
        <v>9.7899999999999991</v>
      </c>
      <c r="D67" s="26">
        <f t="shared" si="5"/>
        <v>87.802690582959627</v>
      </c>
      <c r="E67" s="2">
        <v>7</v>
      </c>
      <c r="F67" s="120"/>
      <c r="G67" s="140"/>
      <c r="H67" s="140"/>
      <c r="I67" s="140"/>
      <c r="J67" s="140"/>
      <c r="K67" s="140"/>
      <c r="L67" s="140"/>
      <c r="M67" s="2"/>
      <c r="N67" s="137">
        <f t="shared" si="0"/>
        <v>0</v>
      </c>
      <c r="O67" s="72" t="s">
        <v>13</v>
      </c>
      <c r="P67" s="8">
        <v>99.54</v>
      </c>
      <c r="Q67" s="8"/>
      <c r="R67" s="8"/>
      <c r="S67" s="41"/>
      <c r="T67" s="60">
        <v>7</v>
      </c>
      <c r="U67" s="125">
        <v>1490</v>
      </c>
      <c r="V67" s="108"/>
      <c r="W67" s="60">
        <v>7</v>
      </c>
      <c r="X67" s="62">
        <v>1465</v>
      </c>
      <c r="Y67" s="47"/>
    </row>
    <row r="68" spans="1:30" ht="15.6">
      <c r="A68" s="71" t="s">
        <v>4</v>
      </c>
      <c r="B68" s="25">
        <f>AVERAGE(B62:B67)</f>
        <v>10.76</v>
      </c>
      <c r="C68" s="25">
        <f>AVERAGE(C62:C67)</f>
        <v>9.39</v>
      </c>
      <c r="D68" s="26">
        <f t="shared" si="5"/>
        <v>87.267657992565063</v>
      </c>
      <c r="E68" s="25">
        <f>AVERAGE(E62:E67)</f>
        <v>6.8166666666666664</v>
      </c>
      <c r="F68" s="92"/>
      <c r="G68" s="141"/>
      <c r="H68" s="141"/>
      <c r="I68" s="141"/>
      <c r="J68" s="141"/>
      <c r="K68" s="141"/>
      <c r="L68" s="141"/>
      <c r="M68" s="2"/>
      <c r="N68" s="137">
        <f t="shared" si="0"/>
        <v>0</v>
      </c>
      <c r="O68" s="54" t="s">
        <v>16</v>
      </c>
      <c r="P68" s="8">
        <v>99.4</v>
      </c>
      <c r="Q68" s="8"/>
      <c r="R68" s="8"/>
      <c r="S68" s="41"/>
      <c r="T68" s="60">
        <v>8</v>
      </c>
      <c r="U68" s="125">
        <v>1441</v>
      </c>
      <c r="V68" s="108"/>
      <c r="W68" s="102">
        <v>8</v>
      </c>
      <c r="X68" s="62">
        <v>1425</v>
      </c>
      <c r="Y68" s="47"/>
    </row>
    <row r="69" spans="1:30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137">
        <f t="shared" si="0"/>
        <v>0</v>
      </c>
      <c r="O69" s="54" t="s">
        <v>61</v>
      </c>
      <c r="P69" s="8">
        <v>99.38</v>
      </c>
      <c r="Q69" s="8"/>
      <c r="R69" s="8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30" ht="15.6">
      <c r="A70" s="73" t="s">
        <v>46</v>
      </c>
      <c r="B70" s="138">
        <v>9.58</v>
      </c>
      <c r="C70" s="143">
        <v>8.4</v>
      </c>
      <c r="D70" s="26">
        <f t="shared" si="5"/>
        <v>87.682672233820455</v>
      </c>
      <c r="E70" s="143">
        <v>7.7</v>
      </c>
      <c r="F70" s="121"/>
      <c r="G70" s="7"/>
      <c r="H70" s="3"/>
      <c r="I70" s="3"/>
      <c r="J70" s="3"/>
      <c r="K70" s="75"/>
      <c r="L70" s="101"/>
      <c r="M70" s="2"/>
      <c r="N70" s="137">
        <f t="shared" ref="N70:N75" si="27">IF(L70&gt;0,M70/L70*100,0)</f>
        <v>0</v>
      </c>
      <c r="O70" s="28" t="s">
        <v>4</v>
      </c>
      <c r="P70" s="25">
        <f t="shared" ref="P70" si="28">AVERAGE(P64:P69)</f>
        <v>99.26166666666667</v>
      </c>
      <c r="Q70" s="25" t="e">
        <f t="shared" ref="Q70" si="29">AVERAGE(Q64:Q69)</f>
        <v>#DIV/0!</v>
      </c>
      <c r="R70" s="137" t="e">
        <f t="shared" ref="R70" si="30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30" ht="15">
      <c r="A71" s="73" t="s">
        <v>47</v>
      </c>
      <c r="B71" s="138">
        <v>10.71</v>
      </c>
      <c r="C71" s="143">
        <v>9.42</v>
      </c>
      <c r="D71" s="26">
        <f t="shared" si="5"/>
        <v>87.955182072829118</v>
      </c>
      <c r="E71" s="143">
        <v>7.7</v>
      </c>
      <c r="F71" s="120"/>
      <c r="G71" s="7"/>
      <c r="H71" s="3"/>
      <c r="I71" s="3"/>
      <c r="J71" s="3"/>
      <c r="K71" s="75"/>
      <c r="L71" s="101"/>
      <c r="M71" s="2"/>
      <c r="N71" s="137">
        <f t="shared" si="27"/>
        <v>0</v>
      </c>
      <c r="O71" s="190" t="s">
        <v>106</v>
      </c>
      <c r="P71" s="190"/>
      <c r="Q71" s="190"/>
      <c r="R71" s="190"/>
      <c r="S71" s="133" t="s">
        <v>112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30" ht="15">
      <c r="A72" s="73" t="s">
        <v>48</v>
      </c>
      <c r="B72" s="138">
        <v>10.78</v>
      </c>
      <c r="C72" s="143">
        <v>9.4</v>
      </c>
      <c r="D72" s="26">
        <f t="shared" si="5"/>
        <v>87.19851576994435</v>
      </c>
      <c r="E72" s="143">
        <v>7.4</v>
      </c>
      <c r="F72" s="120"/>
      <c r="G72" s="3"/>
      <c r="H72" s="3"/>
      <c r="I72" s="3"/>
      <c r="J72" s="3"/>
      <c r="K72" s="75"/>
      <c r="L72" s="101"/>
      <c r="M72" s="2"/>
      <c r="N72" s="137">
        <f t="shared" si="27"/>
        <v>0</v>
      </c>
      <c r="O72" s="88" t="s">
        <v>77</v>
      </c>
      <c r="P72" s="88" t="s">
        <v>43</v>
      </c>
      <c r="Q72" s="88" t="s">
        <v>44</v>
      </c>
      <c r="R72" s="88" t="s">
        <v>11</v>
      </c>
      <c r="S72" s="133" t="s">
        <v>113</v>
      </c>
      <c r="T72" s="60">
        <v>1</v>
      </c>
      <c r="U72" s="125">
        <v>1045</v>
      </c>
      <c r="V72" s="108"/>
      <c r="W72" s="60">
        <v>1</v>
      </c>
      <c r="X72" s="62">
        <v>1098</v>
      </c>
      <c r="Y72" s="47"/>
    </row>
    <row r="73" spans="1:30" ht="15">
      <c r="A73" s="73" t="s">
        <v>49</v>
      </c>
      <c r="B73" s="138">
        <v>11.3</v>
      </c>
      <c r="C73" s="143">
        <v>10.02</v>
      </c>
      <c r="D73" s="26">
        <f t="shared" si="5"/>
        <v>88.672566371681398</v>
      </c>
      <c r="E73" s="143">
        <v>7.6</v>
      </c>
      <c r="F73" s="122"/>
      <c r="G73" s="3"/>
      <c r="H73" s="3"/>
      <c r="I73" s="3"/>
      <c r="J73" s="3"/>
      <c r="K73" s="75"/>
      <c r="L73" s="101"/>
      <c r="M73" s="2"/>
      <c r="N73" s="137">
        <f t="shared" si="27"/>
        <v>0</v>
      </c>
      <c r="O73" s="7" t="s">
        <v>131</v>
      </c>
      <c r="P73" s="2">
        <v>88.14</v>
      </c>
      <c r="Q73" s="2">
        <v>66.88</v>
      </c>
      <c r="R73" s="137">
        <f t="shared" ref="R73:R78" si="31">IF(P73&gt;0,Q73/P73*100,0)</f>
        <v>75.879282958928968</v>
      </c>
      <c r="S73" s="138" t="s">
        <v>132</v>
      </c>
      <c r="T73" s="60">
        <v>2</v>
      </c>
      <c r="U73" s="125">
        <v>1087</v>
      </c>
      <c r="V73" s="108"/>
      <c r="W73" s="60">
        <v>2</v>
      </c>
      <c r="X73" s="62">
        <v>994</v>
      </c>
      <c r="Y73" s="47"/>
    </row>
    <row r="74" spans="1:30" ht="15">
      <c r="A74" s="73" t="s">
        <v>50</v>
      </c>
      <c r="B74" s="138">
        <v>11.3</v>
      </c>
      <c r="C74" s="143">
        <v>10.029999999999999</v>
      </c>
      <c r="D74" s="26">
        <f t="shared" si="5"/>
        <v>88.761061946902643</v>
      </c>
      <c r="E74" s="143">
        <v>7.6</v>
      </c>
      <c r="F74" s="122"/>
      <c r="G74" s="3"/>
      <c r="H74" s="3"/>
      <c r="I74" s="3"/>
      <c r="J74" s="3"/>
      <c r="K74" s="75"/>
      <c r="L74" s="101"/>
      <c r="M74" s="2"/>
      <c r="N74" s="137">
        <f t="shared" si="27"/>
        <v>0</v>
      </c>
      <c r="O74" s="91" t="s">
        <v>136</v>
      </c>
      <c r="P74" s="2">
        <v>88.54</v>
      </c>
      <c r="Q74" s="2">
        <v>73.400000000000006</v>
      </c>
      <c r="R74" s="137">
        <f t="shared" si="31"/>
        <v>82.900384007228368</v>
      </c>
      <c r="S74" s="138" t="s">
        <v>132</v>
      </c>
      <c r="T74" s="69">
        <v>3</v>
      </c>
      <c r="U74" s="125">
        <v>1030</v>
      </c>
      <c r="V74" s="108"/>
      <c r="W74" s="69">
        <v>3</v>
      </c>
      <c r="X74" s="62">
        <v>937</v>
      </c>
      <c r="Y74" s="47"/>
    </row>
    <row r="75" spans="1:30" ht="15">
      <c r="A75" s="73" t="s">
        <v>51</v>
      </c>
      <c r="B75" s="138">
        <v>10.3</v>
      </c>
      <c r="C75" s="143">
        <v>10.029999999999999</v>
      </c>
      <c r="D75" s="26">
        <f t="shared" si="5"/>
        <v>97.378640776699015</v>
      </c>
      <c r="E75" s="143">
        <v>7.7</v>
      </c>
      <c r="F75" s="122"/>
      <c r="G75" s="3"/>
      <c r="H75" s="3"/>
      <c r="I75" s="3"/>
      <c r="J75" s="3"/>
      <c r="K75" s="75"/>
      <c r="L75" s="101"/>
      <c r="M75" s="2"/>
      <c r="N75" s="137">
        <f t="shared" si="27"/>
        <v>0</v>
      </c>
      <c r="O75" s="1" t="s">
        <v>141</v>
      </c>
      <c r="P75" s="2">
        <v>88.76</v>
      </c>
      <c r="Q75" s="2">
        <v>69.98</v>
      </c>
      <c r="R75" s="137">
        <f t="shared" si="31"/>
        <v>78.841820639927889</v>
      </c>
      <c r="S75" s="138" t="s">
        <v>132</v>
      </c>
      <c r="T75" s="60">
        <v>4</v>
      </c>
      <c r="U75" s="125">
        <v>921</v>
      </c>
      <c r="V75" s="108"/>
      <c r="W75" s="60">
        <v>4</v>
      </c>
      <c r="X75" s="62">
        <v>1048</v>
      </c>
      <c r="Y75" s="47"/>
    </row>
    <row r="76" spans="1:30" ht="15.6">
      <c r="A76" s="28" t="s">
        <v>4</v>
      </c>
      <c r="B76" s="25">
        <f>AVERAGE(B70:B75)</f>
        <v>10.661666666666667</v>
      </c>
      <c r="C76" s="25">
        <f>AVERAGE(C70:C75)</f>
        <v>9.5499999999999989</v>
      </c>
      <c r="D76" s="26">
        <f t="shared" si="5"/>
        <v>89.57323745505704</v>
      </c>
      <c r="E76" s="25">
        <f>AVERAGE(E70:E75)</f>
        <v>7.6166666666666671</v>
      </c>
      <c r="F76" s="92"/>
      <c r="G76" s="136" t="s">
        <v>4</v>
      </c>
      <c r="H76" s="25"/>
      <c r="I76" s="25"/>
      <c r="J76" s="25"/>
      <c r="K76" s="25">
        <f>SUM(K6:K75)</f>
        <v>82700</v>
      </c>
      <c r="L76" s="25">
        <f>AVERAGE(L6:L75)</f>
        <v>91.237894736842094</v>
      </c>
      <c r="M76" s="25">
        <f>AVERAGE(M6:M75)</f>
        <v>78.731578947368419</v>
      </c>
      <c r="N76" s="137">
        <f>IF(L76&gt;0,M76/L76*100,0)</f>
        <v>86.292630024458916</v>
      </c>
      <c r="O76" s="1" t="s">
        <v>143</v>
      </c>
      <c r="P76" s="2">
        <v>88.4</v>
      </c>
      <c r="Q76" s="2">
        <v>67.319999999999993</v>
      </c>
      <c r="R76" s="137">
        <f t="shared" si="31"/>
        <v>76.153846153846132</v>
      </c>
      <c r="S76" s="138" t="s">
        <v>132</v>
      </c>
      <c r="T76" s="60">
        <v>5</v>
      </c>
      <c r="U76" s="125">
        <v>1020</v>
      </c>
      <c r="V76" s="108"/>
      <c r="W76" s="60">
        <v>5</v>
      </c>
      <c r="X76" s="62">
        <v>1136</v>
      </c>
      <c r="Y76" s="47"/>
    </row>
    <row r="77" spans="1:30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76" t="s">
        <v>107</v>
      </c>
      <c r="H77" s="177"/>
      <c r="I77" s="177"/>
      <c r="J77" s="177"/>
      <c r="K77" s="177"/>
      <c r="L77" s="177"/>
      <c r="M77" s="177"/>
      <c r="N77" s="178"/>
      <c r="O77" s="1" t="s">
        <v>159</v>
      </c>
      <c r="P77" s="2">
        <v>87.96</v>
      </c>
      <c r="Q77" s="2">
        <v>66.84</v>
      </c>
      <c r="R77" s="137">
        <f t="shared" si="31"/>
        <v>75.989085948158262</v>
      </c>
      <c r="S77" s="138" t="s">
        <v>132</v>
      </c>
      <c r="T77" s="60">
        <v>6</v>
      </c>
      <c r="U77" s="125">
        <v>1044</v>
      </c>
      <c r="V77" s="108"/>
      <c r="W77" s="60">
        <v>6</v>
      </c>
      <c r="X77" s="62">
        <v>926</v>
      </c>
      <c r="Y77" s="47"/>
    </row>
    <row r="78" spans="1:30" ht="15">
      <c r="A78" s="73" t="s">
        <v>46</v>
      </c>
      <c r="B78" s="2">
        <v>9.9</v>
      </c>
      <c r="C78" s="2">
        <v>8.75</v>
      </c>
      <c r="D78" s="26">
        <f t="shared" si="5"/>
        <v>88.383838383838381</v>
      </c>
      <c r="E78" s="2">
        <v>7.8</v>
      </c>
      <c r="F78" s="121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1" t="s">
        <v>170</v>
      </c>
      <c r="P78" s="2">
        <v>88.24</v>
      </c>
      <c r="Q78" s="2">
        <v>67.28</v>
      </c>
      <c r="R78" s="137">
        <f t="shared" si="31"/>
        <v>76.246600181323672</v>
      </c>
      <c r="S78" s="138" t="s">
        <v>132</v>
      </c>
      <c r="T78" s="60">
        <v>7</v>
      </c>
      <c r="U78" s="125">
        <v>1423</v>
      </c>
      <c r="V78" s="108"/>
      <c r="W78" s="60">
        <v>7</v>
      </c>
      <c r="X78" s="62">
        <v>1495</v>
      </c>
      <c r="Y78" s="47"/>
    </row>
    <row r="79" spans="1:30" ht="15.6">
      <c r="A79" s="73" t="s">
        <v>47</v>
      </c>
      <c r="B79" s="2">
        <v>10.51</v>
      </c>
      <c r="C79" s="2">
        <v>9.2899999999999991</v>
      </c>
      <c r="D79" s="26">
        <f t="shared" ref="D79:D84" si="32">IF(B79&gt;0,C79/B79*100,0)</f>
        <v>88.392007611798277</v>
      </c>
      <c r="E79" s="2">
        <v>7.7</v>
      </c>
      <c r="F79" s="120"/>
      <c r="G79" s="7">
        <v>0.25</v>
      </c>
      <c r="H79" s="3" t="s">
        <v>119</v>
      </c>
      <c r="I79" s="3"/>
      <c r="J79" s="3"/>
      <c r="K79" s="75"/>
      <c r="L79" s="101">
        <v>94.96</v>
      </c>
      <c r="M79" s="101">
        <v>68.92</v>
      </c>
      <c r="N79" s="137">
        <f t="shared" ref="N79:N84" si="33">IF(L79&gt;0,M79/L79*100,0)</f>
        <v>72.577927548441451</v>
      </c>
      <c r="O79" s="28" t="s">
        <v>4</v>
      </c>
      <c r="P79" s="25">
        <f t="shared" ref="P79" si="34">AVERAGE(P73:P78)</f>
        <v>88.339999999999989</v>
      </c>
      <c r="Q79" s="25">
        <f t="shared" ref="Q79" si="35">AVERAGE(Q73:Q78)</f>
        <v>68.61666666666666</v>
      </c>
      <c r="R79" s="137">
        <f t="shared" ref="R79" si="36">IF(P79&gt;0,Q79/P79*100,0)</f>
        <v>77.673383140895027</v>
      </c>
      <c r="S79" s="108"/>
      <c r="T79" s="60">
        <v>8</v>
      </c>
      <c r="U79" s="125">
        <v>1367</v>
      </c>
      <c r="V79" s="108"/>
      <c r="W79" s="60">
        <v>8</v>
      </c>
      <c r="X79" s="62">
        <v>1497</v>
      </c>
      <c r="Y79" s="47"/>
    </row>
    <row r="80" spans="1:30" ht="15" customHeight="1">
      <c r="A80" s="73" t="s">
        <v>48</v>
      </c>
      <c r="B80" s="2">
        <v>10.68</v>
      </c>
      <c r="C80" s="2">
        <v>9.2799999999999994</v>
      </c>
      <c r="D80" s="26">
        <f t="shared" si="32"/>
        <v>86.891385767790268</v>
      </c>
      <c r="E80" s="2">
        <v>7.4</v>
      </c>
      <c r="F80" s="2"/>
      <c r="G80" s="7">
        <v>0.41666666666666669</v>
      </c>
      <c r="H80" s="3" t="s">
        <v>119</v>
      </c>
      <c r="I80" s="138"/>
      <c r="J80" s="138"/>
      <c r="K80" s="138"/>
      <c r="L80" s="101">
        <v>93.76</v>
      </c>
      <c r="M80" s="101">
        <v>65.400000000000006</v>
      </c>
      <c r="N80" s="137">
        <f t="shared" si="33"/>
        <v>69.75255972696246</v>
      </c>
      <c r="O80" s="190" t="s">
        <v>69</v>
      </c>
      <c r="P80" s="190"/>
      <c r="Q80" s="190"/>
      <c r="R80" s="190"/>
      <c r="S80" s="134" t="s">
        <v>112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>
        <v>11.35</v>
      </c>
      <c r="C81" s="2">
        <v>10.01</v>
      </c>
      <c r="D81" s="26">
        <f t="shared" si="32"/>
        <v>88.193832599118949</v>
      </c>
      <c r="E81" s="2">
        <v>7.6</v>
      </c>
      <c r="F81" s="5"/>
      <c r="G81" s="7" t="s">
        <v>121</v>
      </c>
      <c r="H81" s="3" t="s">
        <v>119</v>
      </c>
      <c r="I81" s="138"/>
      <c r="J81" s="138"/>
      <c r="K81" s="138"/>
      <c r="L81" s="101">
        <v>94.68</v>
      </c>
      <c r="M81" s="101">
        <v>70.8</v>
      </c>
      <c r="N81" s="137">
        <f t="shared" si="33"/>
        <v>74.778200253485423</v>
      </c>
      <c r="O81" s="88" t="s">
        <v>77</v>
      </c>
      <c r="P81" s="88" t="s">
        <v>43</v>
      </c>
      <c r="Q81" s="88" t="s">
        <v>44</v>
      </c>
      <c r="R81" s="88" t="s">
        <v>11</v>
      </c>
      <c r="S81" s="135" t="s">
        <v>113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>
        <v>11.25</v>
      </c>
      <c r="C82" s="2">
        <v>9.99</v>
      </c>
      <c r="D82" s="26">
        <f t="shared" si="32"/>
        <v>88.8</v>
      </c>
      <c r="E82" s="2">
        <v>7.6</v>
      </c>
      <c r="F82" s="5"/>
      <c r="G82" s="7">
        <v>0.75</v>
      </c>
      <c r="H82" s="3" t="s">
        <v>119</v>
      </c>
      <c r="I82" s="138"/>
      <c r="J82" s="138"/>
      <c r="K82" s="138"/>
      <c r="L82" s="101">
        <v>94.74</v>
      </c>
      <c r="M82" s="101">
        <v>70.3</v>
      </c>
      <c r="N82" s="137">
        <f>IF(L82&gt;0,M82/L82*100,0)</f>
        <v>74.203082119484904</v>
      </c>
      <c r="O82" s="3" t="s">
        <v>125</v>
      </c>
      <c r="P82" s="2">
        <v>88.92</v>
      </c>
      <c r="Q82" s="2">
        <v>52.72</v>
      </c>
      <c r="R82" s="137">
        <f t="shared" ref="R82:R87" si="37">IF(P82&gt;0,Q82/P82*100,0)</f>
        <v>59.289248762932964</v>
      </c>
      <c r="S82" s="2" t="s">
        <v>126</v>
      </c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>
        <v>11.25</v>
      </c>
      <c r="C83" s="2">
        <v>10.039999999999999</v>
      </c>
      <c r="D83" s="26">
        <f t="shared" si="32"/>
        <v>89.24444444444444</v>
      </c>
      <c r="E83" s="2">
        <v>7.7</v>
      </c>
      <c r="F83" s="5"/>
      <c r="G83" s="7">
        <v>0.91666666666666663</v>
      </c>
      <c r="H83" s="3" t="s">
        <v>119</v>
      </c>
      <c r="I83" s="3"/>
      <c r="J83" s="3"/>
      <c r="K83" s="75"/>
      <c r="L83" s="101">
        <v>93.8</v>
      </c>
      <c r="M83" s="101">
        <v>70.84</v>
      </c>
      <c r="N83" s="137">
        <f t="shared" si="33"/>
        <v>75.522388059701498</v>
      </c>
      <c r="O83" s="91" t="s">
        <v>148</v>
      </c>
      <c r="P83" s="2">
        <v>88.44</v>
      </c>
      <c r="Q83" s="2">
        <v>64.44</v>
      </c>
      <c r="R83" s="137">
        <f t="shared" si="37"/>
        <v>72.86295793758481</v>
      </c>
      <c r="S83" s="2" t="s">
        <v>126</v>
      </c>
      <c r="T83" s="60">
        <v>1</v>
      </c>
      <c r="U83" s="125">
        <v>930</v>
      </c>
      <c r="V83" s="108"/>
      <c r="W83" s="60">
        <v>1</v>
      </c>
      <c r="X83" s="62">
        <v>1040</v>
      </c>
      <c r="Y83" s="47"/>
    </row>
    <row r="84" spans="1:29" ht="15.6">
      <c r="A84" s="71" t="s">
        <v>4</v>
      </c>
      <c r="B84" s="25">
        <f>AVERAGE(B78:B83)</f>
        <v>10.823333333333332</v>
      </c>
      <c r="C84" s="25">
        <f>AVERAGE(C78:C83)</f>
        <v>9.56</v>
      </c>
      <c r="D84" s="26">
        <f t="shared" si="32"/>
        <v>88.327687095780732</v>
      </c>
      <c r="E84" s="25">
        <f>AVERAGE(E78:E83)</f>
        <v>7.6333333333333337</v>
      </c>
      <c r="F84" s="70"/>
      <c r="G84" s="7" t="s">
        <v>122</v>
      </c>
      <c r="H84" s="3" t="s">
        <v>119</v>
      </c>
      <c r="I84" s="3"/>
      <c r="J84" s="3"/>
      <c r="K84" s="75"/>
      <c r="L84" s="101">
        <v>94.04</v>
      </c>
      <c r="M84" s="101">
        <v>69.400000000000006</v>
      </c>
      <c r="N84" s="137">
        <f t="shared" si="33"/>
        <v>73.798383666524884</v>
      </c>
      <c r="O84" s="1" t="s">
        <v>151</v>
      </c>
      <c r="P84" s="2">
        <v>88.86</v>
      </c>
      <c r="Q84" s="2">
        <v>58.28</v>
      </c>
      <c r="R84" s="137">
        <f t="shared" si="37"/>
        <v>65.586315552554581</v>
      </c>
      <c r="S84" s="5" t="s">
        <v>126</v>
      </c>
      <c r="T84" s="60">
        <v>2</v>
      </c>
      <c r="U84" s="125">
        <v>816</v>
      </c>
      <c r="V84" s="108"/>
      <c r="W84" s="60">
        <v>2</v>
      </c>
      <c r="X84" s="62">
        <v>1099</v>
      </c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>
        <f>SUM(K79:K84)</f>
        <v>0</v>
      </c>
      <c r="L85" s="25">
        <f>AVERAGE(L79:L84)</f>
        <v>94.33</v>
      </c>
      <c r="M85" s="25">
        <f>AVERAGE(M79:M84)</f>
        <v>69.276666666666657</v>
      </c>
      <c r="N85" s="137">
        <f t="shared" ref="N85" si="38">IF(L85&gt;0,M85/L85*100,0)</f>
        <v>73.440757623944293</v>
      </c>
      <c r="O85" s="91" t="s">
        <v>155</v>
      </c>
      <c r="P85" s="2">
        <v>88.12</v>
      </c>
      <c r="Q85" s="2">
        <v>53.04</v>
      </c>
      <c r="R85" s="137">
        <f t="shared" si="37"/>
        <v>60.190649114843389</v>
      </c>
      <c r="S85" s="5" t="s">
        <v>126</v>
      </c>
      <c r="T85" s="69">
        <v>3</v>
      </c>
      <c r="U85" s="125">
        <v>932</v>
      </c>
      <c r="V85" s="108"/>
      <c r="W85" s="69">
        <v>3</v>
      </c>
      <c r="X85" s="62">
        <v>933</v>
      </c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76" t="s">
        <v>108</v>
      </c>
      <c r="H86" s="177"/>
      <c r="I86" s="177"/>
      <c r="J86" s="177"/>
      <c r="K86" s="177"/>
      <c r="L86" s="177"/>
      <c r="M86" s="177"/>
      <c r="N86" s="178"/>
      <c r="O86" s="1"/>
      <c r="P86" s="2"/>
      <c r="Q86" s="2"/>
      <c r="R86" s="137">
        <f t="shared" si="37"/>
        <v>0</v>
      </c>
      <c r="S86" s="5"/>
      <c r="T86" s="60">
        <v>4</v>
      </c>
      <c r="U86" s="125">
        <v>930</v>
      </c>
      <c r="V86" s="108"/>
      <c r="W86" s="60">
        <v>4</v>
      </c>
      <c r="X86" s="62">
        <v>1110</v>
      </c>
      <c r="Y86" s="47"/>
    </row>
    <row r="87" spans="1:29" ht="15">
      <c r="A87" s="73" t="s">
        <v>46</v>
      </c>
      <c r="B87" s="8"/>
      <c r="C87" s="8">
        <v>1.53</v>
      </c>
      <c r="D87" s="8"/>
      <c r="E87" s="8">
        <v>0.89</v>
      </c>
      <c r="F87" s="8">
        <v>0.81</v>
      </c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1"/>
      <c r="P87" s="2"/>
      <c r="Q87" s="2"/>
      <c r="R87" s="137">
        <f t="shared" si="37"/>
        <v>0</v>
      </c>
      <c r="S87" s="5"/>
      <c r="T87" s="60">
        <v>5</v>
      </c>
      <c r="U87" s="125">
        <v>800</v>
      </c>
      <c r="V87" s="108"/>
      <c r="W87" s="60">
        <v>5</v>
      </c>
      <c r="X87" s="62">
        <v>909</v>
      </c>
      <c r="Y87" s="47"/>
    </row>
    <row r="88" spans="1:29" ht="15.6">
      <c r="A88" s="73" t="s">
        <v>47</v>
      </c>
      <c r="B88" s="8"/>
      <c r="C88" s="8">
        <v>2.31</v>
      </c>
      <c r="D88" s="8"/>
      <c r="E88" s="8">
        <v>0.7</v>
      </c>
      <c r="F88" s="8">
        <v>0.84</v>
      </c>
      <c r="G88" s="3"/>
      <c r="H88" s="3"/>
      <c r="I88" s="3"/>
      <c r="J88" s="3"/>
      <c r="K88" s="75"/>
      <c r="L88" s="101"/>
      <c r="M88" s="101"/>
      <c r="N88" s="137">
        <f t="shared" ref="N88:N93" si="39">IF(L88&gt;0,M88/L88*100,0)</f>
        <v>0</v>
      </c>
      <c r="O88" s="28" t="s">
        <v>4</v>
      </c>
      <c r="P88" s="25">
        <f t="shared" ref="P88" si="40">AVERAGE(P82:P87)</f>
        <v>88.585000000000008</v>
      </c>
      <c r="Q88" s="25">
        <f t="shared" ref="Q88" si="41">AVERAGE(Q82:Q87)</f>
        <v>57.12</v>
      </c>
      <c r="R88" s="137">
        <f t="shared" ref="R88" si="42">IF(P88&gt;0,Q88/P88*100,0)</f>
        <v>64.480442512840767</v>
      </c>
      <c r="S88" s="132"/>
      <c r="T88" s="60">
        <v>6</v>
      </c>
      <c r="U88" s="125">
        <v>920</v>
      </c>
      <c r="V88" s="108"/>
      <c r="W88" s="60">
        <v>6</v>
      </c>
      <c r="X88" s="62">
        <v>1017</v>
      </c>
      <c r="Y88" s="47"/>
    </row>
    <row r="89" spans="1:29" ht="15">
      <c r="A89" s="73" t="s">
        <v>48</v>
      </c>
      <c r="B89" s="8"/>
      <c r="C89" s="8">
        <v>2.19</v>
      </c>
      <c r="D89" s="8"/>
      <c r="E89" s="8">
        <v>0.72</v>
      </c>
      <c r="F89" s="8">
        <v>1.25</v>
      </c>
      <c r="G89" s="3"/>
      <c r="H89" s="3"/>
      <c r="I89" s="3"/>
      <c r="J89" s="3"/>
      <c r="K89" s="75"/>
      <c r="L89" s="101"/>
      <c r="M89" s="101"/>
      <c r="N89" s="137">
        <f t="shared" si="39"/>
        <v>0</v>
      </c>
      <c r="T89" s="60">
        <v>7</v>
      </c>
      <c r="U89" s="125">
        <v>1475</v>
      </c>
      <c r="V89" s="108"/>
      <c r="W89" s="60">
        <v>7</v>
      </c>
      <c r="X89" s="62">
        <v>1450</v>
      </c>
      <c r="Y89" s="47"/>
    </row>
    <row r="90" spans="1:29" ht="15">
      <c r="A90" s="73" t="s">
        <v>49</v>
      </c>
      <c r="B90" s="2"/>
      <c r="C90" s="8">
        <v>1.42</v>
      </c>
      <c r="D90" s="8"/>
      <c r="E90" s="8">
        <v>1.03</v>
      </c>
      <c r="F90" s="8">
        <v>1.38</v>
      </c>
      <c r="G90" s="3"/>
      <c r="H90" s="3"/>
      <c r="I90" s="3"/>
      <c r="J90" s="3"/>
      <c r="K90" s="75"/>
      <c r="L90" s="101"/>
      <c r="M90" s="101"/>
      <c r="N90" s="137">
        <f t="shared" si="39"/>
        <v>0</v>
      </c>
      <c r="T90" s="126">
        <v>8</v>
      </c>
      <c r="U90" s="127">
        <v>1345</v>
      </c>
      <c r="V90" s="128"/>
      <c r="W90" s="60">
        <v>8</v>
      </c>
      <c r="X90" s="62">
        <v>1430</v>
      </c>
      <c r="Y90" s="47"/>
    </row>
    <row r="91" spans="1:29" ht="15">
      <c r="A91" s="73" t="s">
        <v>50</v>
      </c>
      <c r="B91" s="2"/>
      <c r="C91" s="2">
        <v>0.95</v>
      </c>
      <c r="D91" s="8"/>
      <c r="E91" s="8">
        <v>0.6</v>
      </c>
      <c r="F91" s="8">
        <v>0.98</v>
      </c>
      <c r="G91" s="3"/>
      <c r="H91" s="3"/>
      <c r="I91" s="3"/>
      <c r="J91" s="3"/>
      <c r="K91" s="75"/>
      <c r="L91" s="101"/>
      <c r="M91" s="101"/>
      <c r="N91" s="137">
        <f t="shared" si="39"/>
        <v>0</v>
      </c>
      <c r="O91" s="161" t="s">
        <v>118</v>
      </c>
      <c r="P91" s="162"/>
      <c r="Q91" s="162"/>
      <c r="R91" s="162"/>
      <c r="S91" s="162"/>
      <c r="T91" s="162"/>
      <c r="U91" s="162"/>
      <c r="V91" s="163"/>
      <c r="W91" s="129"/>
      <c r="X91" s="129"/>
      <c r="Y91" s="131"/>
    </row>
    <row r="92" spans="1:29" ht="15">
      <c r="A92" s="73" t="s">
        <v>51</v>
      </c>
      <c r="B92" s="2"/>
      <c r="C92" s="2">
        <v>0.7</v>
      </c>
      <c r="D92" s="8"/>
      <c r="E92" s="8">
        <v>1.17</v>
      </c>
      <c r="F92" s="8">
        <v>0.67</v>
      </c>
      <c r="G92" s="3"/>
      <c r="H92" s="3"/>
      <c r="I92" s="3"/>
      <c r="J92" s="3"/>
      <c r="K92" s="75"/>
      <c r="L92" s="101"/>
      <c r="M92" s="101"/>
      <c r="N92" s="137">
        <f t="shared" si="39"/>
        <v>0</v>
      </c>
      <c r="O92" s="3"/>
      <c r="P92" s="3"/>
      <c r="Q92" s="3"/>
      <c r="R92" s="3"/>
      <c r="S92" s="138"/>
      <c r="T92" s="144"/>
      <c r="U92" s="138"/>
      <c r="V92" s="137">
        <f t="shared" ref="V92:V97" si="43">IF(T92&gt;0,U92/T92*100,0)</f>
        <v>0</v>
      </c>
      <c r="W92" s="130"/>
      <c r="X92" s="130"/>
      <c r="Y92" s="130"/>
    </row>
    <row r="93" spans="1:29" ht="15.6">
      <c r="A93" s="28" t="s">
        <v>4</v>
      </c>
      <c r="B93" s="25" t="e">
        <f t="shared" ref="B93:F93" si="44">AVERAGE(B87:B92)</f>
        <v>#DIV/0!</v>
      </c>
      <c r="C93" s="25">
        <f t="shared" si="44"/>
        <v>1.5166666666666664</v>
      </c>
      <c r="D93" s="25" t="e">
        <f t="shared" si="44"/>
        <v>#DIV/0!</v>
      </c>
      <c r="E93" s="25">
        <f t="shared" si="44"/>
        <v>0.85166666666666657</v>
      </c>
      <c r="F93" s="25">
        <f t="shared" si="44"/>
        <v>0.98833333333333329</v>
      </c>
      <c r="G93" s="3"/>
      <c r="H93" s="3"/>
      <c r="I93" s="3"/>
      <c r="J93" s="3"/>
      <c r="K93" s="75"/>
      <c r="L93" s="101"/>
      <c r="M93" s="101"/>
      <c r="N93" s="137">
        <f t="shared" si="39"/>
        <v>0</v>
      </c>
      <c r="O93" s="3"/>
      <c r="P93" s="2"/>
      <c r="Q93" s="2"/>
      <c r="R93" s="138"/>
      <c r="S93" s="138"/>
      <c r="T93" s="138"/>
      <c r="U93" s="138"/>
      <c r="V93" s="137">
        <f t="shared" si="43"/>
        <v>0</v>
      </c>
      <c r="W93" s="42"/>
      <c r="X93" s="42"/>
      <c r="Y93" s="43"/>
    </row>
    <row r="94" spans="1:29" ht="15.6">
      <c r="A94" s="161" t="s">
        <v>93</v>
      </c>
      <c r="B94" s="162"/>
      <c r="C94" s="162"/>
      <c r="D94" s="162"/>
      <c r="E94" s="163"/>
      <c r="G94" s="28" t="s">
        <v>4</v>
      </c>
      <c r="H94" s="25"/>
      <c r="I94" s="25"/>
      <c r="J94" s="25"/>
      <c r="K94" s="25">
        <f>SUM(K88:K93)</f>
        <v>0</v>
      </c>
      <c r="L94" s="25" t="e">
        <f t="shared" ref="L94" si="45">AVERAGE(L88:L93)</f>
        <v>#DIV/0!</v>
      </c>
      <c r="M94" s="25" t="e">
        <f t="shared" ref="M94" si="46">AVERAGE(M88:M93)</f>
        <v>#DIV/0!</v>
      </c>
      <c r="N94" s="137" t="e">
        <f t="shared" ref="N94" si="47">IF(L94&gt;0,M94/L94*100,0)</f>
        <v>#DIV/0!</v>
      </c>
      <c r="O94" s="1"/>
      <c r="P94" s="2"/>
      <c r="Q94" s="2"/>
      <c r="R94" s="138"/>
      <c r="S94" s="138"/>
      <c r="T94" s="138"/>
      <c r="U94" s="138"/>
      <c r="V94" s="137">
        <f t="shared" si="43"/>
        <v>0</v>
      </c>
      <c r="W94" s="42"/>
      <c r="X94" s="42"/>
      <c r="Y94" s="43"/>
      <c r="AA94" s="111"/>
      <c r="AB94" s="96"/>
      <c r="AC94" s="96"/>
    </row>
    <row r="95" spans="1:29" ht="13.8">
      <c r="A95" s="54" t="s">
        <v>109</v>
      </c>
      <c r="B95" s="90" t="s">
        <v>60</v>
      </c>
      <c r="C95" s="108"/>
      <c r="D95" s="90" t="s">
        <v>9</v>
      </c>
      <c r="E95" s="90" t="s">
        <v>59</v>
      </c>
      <c r="G95" s="187" t="s">
        <v>110</v>
      </c>
      <c r="H95" s="188"/>
      <c r="I95" s="188"/>
      <c r="J95" s="188"/>
      <c r="K95" s="188"/>
      <c r="L95" s="188"/>
      <c r="M95" s="188"/>
      <c r="N95" s="189"/>
      <c r="O95" s="1"/>
      <c r="P95" s="2"/>
      <c r="Q95" s="2"/>
      <c r="R95" s="138"/>
      <c r="S95" s="138"/>
      <c r="T95" s="138"/>
      <c r="U95" s="138"/>
      <c r="V95" s="137">
        <f t="shared" si="43"/>
        <v>0</v>
      </c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>
        <v>49.3</v>
      </c>
      <c r="C96" s="108"/>
      <c r="D96" s="90" t="s">
        <v>14</v>
      </c>
      <c r="E96" s="2">
        <v>2.27</v>
      </c>
      <c r="G96" s="14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38"/>
      <c r="P96" s="138"/>
      <c r="Q96" s="138"/>
      <c r="R96" s="138"/>
      <c r="S96" s="138"/>
      <c r="T96" s="138"/>
      <c r="U96" s="138"/>
      <c r="V96" s="137">
        <f t="shared" si="43"/>
        <v>0</v>
      </c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>
        <v>49.5</v>
      </c>
      <c r="C97" s="108"/>
      <c r="D97" s="90" t="s">
        <v>15</v>
      </c>
      <c r="E97" s="2">
        <v>1.97</v>
      </c>
      <c r="G97" s="91"/>
      <c r="H97" s="3"/>
      <c r="I97" s="1"/>
      <c r="J97" s="1"/>
      <c r="K97" s="1"/>
      <c r="L97" s="1"/>
      <c r="M97" s="1"/>
      <c r="N97" s="137">
        <f t="shared" ref="N97:N102" si="48">IF(L97&gt;0,M97/L97*100,0)</f>
        <v>0</v>
      </c>
      <c r="O97" s="138"/>
      <c r="P97" s="138"/>
      <c r="Q97" s="138"/>
      <c r="R97" s="138"/>
      <c r="S97" s="138"/>
      <c r="T97" s="138"/>
      <c r="U97" s="138"/>
      <c r="V97" s="137">
        <f t="shared" si="43"/>
        <v>0</v>
      </c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>
        <v>50.2</v>
      </c>
      <c r="C98" s="108"/>
      <c r="D98" s="90" t="s">
        <v>62</v>
      </c>
      <c r="E98" s="2">
        <v>2.08</v>
      </c>
      <c r="G98" s="91"/>
      <c r="H98" s="3"/>
      <c r="I98" s="1"/>
      <c r="J98" s="1"/>
      <c r="K98" s="1"/>
      <c r="L98" s="1"/>
      <c r="M98" s="1"/>
      <c r="N98" s="137">
        <f t="shared" si="48"/>
        <v>0</v>
      </c>
      <c r="O98" s="28" t="s">
        <v>4</v>
      </c>
      <c r="S98" s="108"/>
      <c r="T98" s="25" t="e">
        <f>AVERAGE(P92:P97)</f>
        <v>#DIV/0!</v>
      </c>
      <c r="U98" s="25" t="e">
        <f>AVERAGE(Q92:Q97)</f>
        <v>#DIV/0!</v>
      </c>
      <c r="V98" s="137" t="e">
        <f>IF(T98&gt;0,U98/T98*100,0)</f>
        <v>#DIV/0!</v>
      </c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>
        <v>49.2</v>
      </c>
      <c r="C99" s="108"/>
      <c r="D99" s="6" t="s">
        <v>13</v>
      </c>
      <c r="E99" s="2">
        <v>2.13</v>
      </c>
      <c r="G99" s="91"/>
      <c r="H99" s="3"/>
      <c r="I99" s="1"/>
      <c r="J99" s="4"/>
      <c r="K99" s="1"/>
      <c r="L99" s="1"/>
      <c r="M99" s="1"/>
      <c r="N99" s="137">
        <f t="shared" si="48"/>
        <v>0</v>
      </c>
      <c r="O99" s="173" t="s">
        <v>88</v>
      </c>
      <c r="P99" s="174"/>
      <c r="Q99" s="174"/>
      <c r="R99" s="174"/>
      <c r="S99" s="174"/>
      <c r="T99" s="174"/>
      <c r="U99" s="174"/>
      <c r="V99" s="175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/>
      <c r="C100" s="108"/>
      <c r="D100" s="90" t="s">
        <v>16</v>
      </c>
      <c r="E100" s="2">
        <v>2.38</v>
      </c>
      <c r="G100" s="91"/>
      <c r="H100" s="3"/>
      <c r="I100" s="1"/>
      <c r="J100" s="4"/>
      <c r="K100" s="1"/>
      <c r="L100" s="1"/>
      <c r="M100" s="1"/>
      <c r="N100" s="137">
        <f t="shared" si="48"/>
        <v>0</v>
      </c>
      <c r="O100" s="91"/>
      <c r="P100" s="3"/>
      <c r="Q100" s="1"/>
      <c r="R100" s="1"/>
      <c r="S100" s="1"/>
      <c r="T100" s="2"/>
      <c r="U100" s="2"/>
      <c r="V100" s="137">
        <f t="shared" ref="V100:V112" si="49">IF(T100&gt;0,U100/T100*100,0)</f>
        <v>0</v>
      </c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>
        <v>47.9</v>
      </c>
      <c r="C101" s="108"/>
      <c r="D101" s="90" t="s">
        <v>61</v>
      </c>
      <c r="E101" s="2">
        <v>2.19</v>
      </c>
      <c r="G101" s="91"/>
      <c r="H101" s="3"/>
      <c r="I101" s="1"/>
      <c r="J101" s="4"/>
      <c r="K101" s="1"/>
      <c r="L101" s="1"/>
      <c r="M101" s="1"/>
      <c r="N101" s="137">
        <f t="shared" si="48"/>
        <v>0</v>
      </c>
      <c r="O101" s="91"/>
      <c r="P101" s="3"/>
      <c r="Q101" s="1"/>
      <c r="R101" s="1"/>
      <c r="S101" s="1"/>
      <c r="T101" s="2"/>
      <c r="U101" s="2"/>
      <c r="V101" s="137">
        <f t="shared" si="49"/>
        <v>0</v>
      </c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>
        <f t="shared" ref="B102" si="50">AVERAGE(B96:B101)</f>
        <v>49.22</v>
      </c>
      <c r="C102" s="108"/>
      <c r="D102" s="26" t="s">
        <v>4</v>
      </c>
      <c r="E102" s="25">
        <f t="shared" ref="E102" si="51">AVERAGE(E96:E101)</f>
        <v>2.1699999999999995</v>
      </c>
      <c r="G102" s="91"/>
      <c r="H102" s="3"/>
      <c r="I102" s="1"/>
      <c r="J102" s="4"/>
      <c r="K102" s="1"/>
      <c r="L102" s="1"/>
      <c r="M102" s="1"/>
      <c r="N102" s="137">
        <f t="shared" si="48"/>
        <v>0</v>
      </c>
      <c r="O102" s="91"/>
      <c r="P102" s="3"/>
      <c r="Q102" s="1"/>
      <c r="R102" s="4"/>
      <c r="S102" s="1"/>
      <c r="T102" s="2"/>
      <c r="U102" s="2"/>
      <c r="V102" s="137">
        <f t="shared" si="49"/>
        <v>0</v>
      </c>
      <c r="W102" s="42"/>
      <c r="X102" s="42"/>
      <c r="Y102" s="43"/>
      <c r="AA102" s="45"/>
      <c r="AB102" s="45"/>
      <c r="AC102" s="45"/>
    </row>
    <row r="103" spans="1:29" ht="15.6">
      <c r="A103" s="161" t="s">
        <v>94</v>
      </c>
      <c r="B103" s="162"/>
      <c r="C103" s="162"/>
      <c r="D103" s="162"/>
      <c r="E103" s="163"/>
      <c r="G103" s="28" t="s">
        <v>4</v>
      </c>
      <c r="H103" s="25"/>
      <c r="I103" s="25"/>
      <c r="J103" s="25"/>
      <c r="K103" s="25" t="e">
        <f t="shared" ref="K103" si="52">AVERAGE(K97:K102)</f>
        <v>#DIV/0!</v>
      </c>
      <c r="L103" s="25" t="e">
        <f t="shared" ref="L103" si="53">AVERAGE(L97:L102)</f>
        <v>#DIV/0!</v>
      </c>
      <c r="M103" s="25" t="e">
        <f t="shared" ref="M103" si="54">AVERAGE(M97:M102)</f>
        <v>#DIV/0!</v>
      </c>
      <c r="N103" s="137" t="e">
        <f t="shared" ref="N103" si="55">IF(L103&gt;0,M103/L103*100,0)</f>
        <v>#DIV/0!</v>
      </c>
      <c r="O103" s="91"/>
      <c r="P103" s="3"/>
      <c r="Q103" s="1"/>
      <c r="R103" s="4"/>
      <c r="S103" s="1"/>
      <c r="T103" s="2"/>
      <c r="U103" s="2"/>
      <c r="V103" s="137">
        <f t="shared" si="49"/>
        <v>0</v>
      </c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87" t="s">
        <v>111</v>
      </c>
      <c r="H104" s="188"/>
      <c r="I104" s="188"/>
      <c r="J104" s="188"/>
      <c r="K104" s="188"/>
      <c r="L104" s="188"/>
      <c r="M104" s="188"/>
      <c r="N104" s="189"/>
      <c r="O104" s="91"/>
      <c r="P104" s="3"/>
      <c r="Q104" s="1"/>
      <c r="R104" s="4"/>
      <c r="S104" s="1"/>
      <c r="T104" s="2"/>
      <c r="U104" s="2"/>
      <c r="V104" s="137">
        <f t="shared" si="49"/>
        <v>0</v>
      </c>
      <c r="W104" s="42"/>
      <c r="X104" s="42"/>
      <c r="Y104" s="43"/>
    </row>
    <row r="105" spans="1:29" ht="13.8">
      <c r="A105" s="54" t="s">
        <v>14</v>
      </c>
      <c r="B105" s="8">
        <v>51</v>
      </c>
      <c r="C105" s="108"/>
      <c r="D105" s="90" t="s">
        <v>14</v>
      </c>
      <c r="E105" s="2">
        <v>2.0499999999999998</v>
      </c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22"/>
      <c r="P105" s="22"/>
      <c r="Q105" s="89"/>
      <c r="R105" s="22"/>
      <c r="S105" s="1"/>
      <c r="T105" s="2"/>
      <c r="U105" s="2"/>
      <c r="V105" s="137">
        <f t="shared" si="49"/>
        <v>0</v>
      </c>
      <c r="W105" s="42"/>
      <c r="X105" s="42"/>
      <c r="Y105" s="43"/>
    </row>
    <row r="106" spans="1:29" ht="13.8">
      <c r="A106" s="54" t="s">
        <v>15</v>
      </c>
      <c r="B106" s="8">
        <v>52.6</v>
      </c>
      <c r="C106" s="108"/>
      <c r="D106" s="90" t="s">
        <v>15</v>
      </c>
      <c r="E106" s="2">
        <v>2</v>
      </c>
      <c r="G106" s="91">
        <v>0.25</v>
      </c>
      <c r="H106" s="3" t="s">
        <v>120</v>
      </c>
      <c r="I106" s="1"/>
      <c r="J106" s="1"/>
      <c r="K106" s="1"/>
      <c r="L106" s="1">
        <v>95.44</v>
      </c>
      <c r="M106" s="1">
        <v>52.08</v>
      </c>
      <c r="N106" s="137">
        <f t="shared" ref="N106:N111" si="56">IF(L106&gt;0,M106/L106*100,0)</f>
        <v>54.568315171835714</v>
      </c>
      <c r="O106" s="22"/>
      <c r="P106" s="22"/>
      <c r="Q106" s="89"/>
      <c r="R106" s="22"/>
      <c r="S106" s="1"/>
      <c r="T106" s="2"/>
      <c r="U106" s="2"/>
      <c r="V106" s="137">
        <f t="shared" si="49"/>
        <v>0</v>
      </c>
      <c r="W106" s="42"/>
      <c r="X106" s="42"/>
      <c r="Y106" s="43"/>
    </row>
    <row r="107" spans="1:29" ht="13.8">
      <c r="A107" s="54" t="s">
        <v>62</v>
      </c>
      <c r="B107" s="8">
        <v>53.8</v>
      </c>
      <c r="C107" s="108"/>
      <c r="D107" s="90" t="s">
        <v>62</v>
      </c>
      <c r="E107" s="5">
        <v>2.4300000000000002</v>
      </c>
      <c r="G107" s="91">
        <v>0.41666666666666669</v>
      </c>
      <c r="H107" s="3" t="s">
        <v>120</v>
      </c>
      <c r="I107" s="1"/>
      <c r="J107" s="1"/>
      <c r="K107" s="1"/>
      <c r="L107" s="1">
        <v>93.88</v>
      </c>
      <c r="M107" s="1">
        <v>52.2</v>
      </c>
      <c r="N107" s="137">
        <f t="shared" si="56"/>
        <v>55.602897315722203</v>
      </c>
      <c r="O107" s="22"/>
      <c r="P107" s="22"/>
      <c r="Q107" s="89"/>
      <c r="R107" s="22"/>
      <c r="S107" s="1"/>
      <c r="T107" s="2"/>
      <c r="U107" s="2"/>
      <c r="V107" s="137">
        <f t="shared" si="49"/>
        <v>0</v>
      </c>
      <c r="W107" s="42"/>
      <c r="X107" s="42"/>
      <c r="Y107" s="43"/>
    </row>
    <row r="108" spans="1:29" ht="13.8">
      <c r="A108" s="72" t="s">
        <v>13</v>
      </c>
      <c r="B108" s="8">
        <v>51</v>
      </c>
      <c r="C108" s="108"/>
      <c r="D108" s="6" t="s">
        <v>13</v>
      </c>
      <c r="E108" s="5">
        <v>2.41</v>
      </c>
      <c r="G108" s="91" t="s">
        <v>121</v>
      </c>
      <c r="H108" s="3" t="s">
        <v>120</v>
      </c>
      <c r="I108" s="1"/>
      <c r="J108" s="4"/>
      <c r="K108" s="1"/>
      <c r="L108" s="1">
        <v>95.04</v>
      </c>
      <c r="M108" s="1">
        <v>52.28</v>
      </c>
      <c r="N108" s="137">
        <f t="shared" si="56"/>
        <v>55.008417508417509</v>
      </c>
      <c r="O108" s="22"/>
      <c r="P108" s="22"/>
      <c r="Q108" s="89"/>
      <c r="R108" s="22"/>
      <c r="S108" s="1"/>
      <c r="T108" s="2"/>
      <c r="U108" s="2"/>
      <c r="V108" s="137">
        <f t="shared" si="49"/>
        <v>0</v>
      </c>
      <c r="W108" s="42"/>
      <c r="X108" s="42"/>
      <c r="Y108" s="43"/>
    </row>
    <row r="109" spans="1:29" ht="13.8">
      <c r="A109" s="54" t="s">
        <v>16</v>
      </c>
      <c r="B109" s="8">
        <v>51.2</v>
      </c>
      <c r="C109" s="108"/>
      <c r="D109" s="90" t="s">
        <v>16</v>
      </c>
      <c r="E109" s="5">
        <v>2.38</v>
      </c>
      <c r="G109" s="91">
        <v>0.75</v>
      </c>
      <c r="H109" s="3" t="s">
        <v>120</v>
      </c>
      <c r="I109" s="1"/>
      <c r="J109" s="4"/>
      <c r="K109" s="1"/>
      <c r="L109" s="1">
        <v>95.6</v>
      </c>
      <c r="M109" s="1">
        <v>52.16</v>
      </c>
      <c r="N109" s="137">
        <f t="shared" si="56"/>
        <v>54.560669456066947</v>
      </c>
      <c r="O109" s="22"/>
      <c r="P109" s="22"/>
      <c r="Q109" s="89"/>
      <c r="R109" s="22"/>
      <c r="S109" s="1"/>
      <c r="T109" s="2"/>
      <c r="U109" s="2"/>
      <c r="V109" s="137">
        <f t="shared" si="49"/>
        <v>0</v>
      </c>
      <c r="W109" s="42"/>
      <c r="X109" s="42"/>
      <c r="Y109" s="43"/>
    </row>
    <row r="110" spans="1:29" ht="13.8">
      <c r="A110" s="54" t="s">
        <v>61</v>
      </c>
      <c r="B110" s="8">
        <v>52</v>
      </c>
      <c r="C110" s="108"/>
      <c r="D110" s="90" t="s">
        <v>61</v>
      </c>
      <c r="E110" s="5">
        <v>2.38</v>
      </c>
      <c r="G110" s="91">
        <v>0.91666666666666663</v>
      </c>
      <c r="H110" s="3" t="s">
        <v>120</v>
      </c>
      <c r="I110" s="1"/>
      <c r="J110" s="4"/>
      <c r="K110" s="1"/>
      <c r="L110" s="1">
        <v>96</v>
      </c>
      <c r="M110" s="1">
        <v>52.88</v>
      </c>
      <c r="N110" s="137">
        <f t="shared" si="56"/>
        <v>55.083333333333343</v>
      </c>
      <c r="O110" s="22"/>
      <c r="P110" s="22"/>
      <c r="Q110" s="89"/>
      <c r="R110" s="22"/>
      <c r="S110" s="1"/>
      <c r="T110" s="2"/>
      <c r="U110" s="2"/>
      <c r="V110" s="137">
        <f t="shared" si="49"/>
        <v>0</v>
      </c>
      <c r="W110" s="42"/>
      <c r="X110" s="42"/>
      <c r="Y110" s="43"/>
    </row>
    <row r="111" spans="1:29" ht="15.6">
      <c r="A111" s="28" t="s">
        <v>4</v>
      </c>
      <c r="B111" s="25">
        <f t="shared" ref="B111" si="57">AVERAGE(B105:B110)</f>
        <v>51.93333333333333</v>
      </c>
      <c r="C111" s="108"/>
      <c r="D111" s="26" t="s">
        <v>4</v>
      </c>
      <c r="E111" s="25">
        <f t="shared" ref="E111" si="58">AVERAGE(E105:E110)</f>
        <v>2.2749999999999999</v>
      </c>
      <c r="G111" s="91" t="s">
        <v>122</v>
      </c>
      <c r="H111" s="3" t="s">
        <v>120</v>
      </c>
      <c r="I111" s="1"/>
      <c r="J111" s="4"/>
      <c r="K111" s="1"/>
      <c r="L111" s="1">
        <v>95</v>
      </c>
      <c r="M111" s="1">
        <v>54.12</v>
      </c>
      <c r="N111" s="137">
        <f t="shared" si="56"/>
        <v>56.968421052631577</v>
      </c>
      <c r="O111" s="22"/>
      <c r="P111" s="22"/>
      <c r="Q111" s="89"/>
      <c r="R111" s="22"/>
      <c r="S111" s="1"/>
      <c r="T111" s="2"/>
      <c r="U111" s="2"/>
      <c r="V111" s="137">
        <f t="shared" si="49"/>
        <v>0</v>
      </c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>
        <f>SUM(K106:K111)</f>
        <v>0</v>
      </c>
      <c r="L112" s="25">
        <f t="shared" ref="L112" si="59">AVERAGE(L106:L111)</f>
        <v>95.160000000000011</v>
      </c>
      <c r="M112" s="25">
        <f t="shared" ref="M112" si="60">AVERAGE(M106:M111)</f>
        <v>52.620000000000005</v>
      </c>
      <c r="N112" s="137">
        <f t="shared" ref="N112" si="61">IF(L112&gt;0,M112/L112*100,0)</f>
        <v>55.296343001261029</v>
      </c>
      <c r="O112" s="28" t="s">
        <v>4</v>
      </c>
      <c r="P112" s="25"/>
      <c r="Q112" s="25"/>
      <c r="R112" s="137"/>
      <c r="S112" s="1">
        <f>SUM(S100:S111)</f>
        <v>0</v>
      </c>
      <c r="T112" s="25" t="e">
        <f>AVERAGE(T100:T111)</f>
        <v>#DIV/0!</v>
      </c>
      <c r="U112" s="25" t="e">
        <f>AVERAGE(U100:U111)</f>
        <v>#DIV/0!</v>
      </c>
      <c r="V112" s="137" t="e">
        <f t="shared" si="49"/>
        <v>#DIV/0!</v>
      </c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password="BDAF" sheet="1" objects="1" scenarios="1" selectLockedCells="1"/>
  <mergeCells count="26">
    <mergeCell ref="G104:N104"/>
    <mergeCell ref="O71:R71"/>
    <mergeCell ref="O80:R80"/>
    <mergeCell ref="G86:N86"/>
    <mergeCell ref="O91:V91"/>
    <mergeCell ref="G95:N95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A1:X1"/>
    <mergeCell ref="G4:N4"/>
    <mergeCell ref="O4:R4"/>
    <mergeCell ref="S4:T4"/>
    <mergeCell ref="U4:V4"/>
  </mergeCells>
  <pageMargins left="0.7" right="0.7" top="0.75" bottom="0.75" header="0.3" footer="0.3"/>
  <pageSetup scale="32" orientation="landscape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Fikadu</cp:lastModifiedBy>
  <cp:lastPrinted>2021-12-30T20:16:12Z</cp:lastPrinted>
  <dcterms:created xsi:type="dcterms:W3CDTF">2006-10-21T09:11:40Z</dcterms:created>
  <dcterms:modified xsi:type="dcterms:W3CDTF">2021-12-30T20:18:22Z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