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X57" i="3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V112"/>
  <c r="U112"/>
  <c r="T112"/>
  <c r="S112"/>
  <c r="N76" l="1"/>
  <c r="Q52"/>
  <c r="P52"/>
  <c r="R52" s="1"/>
  <c r="V98"/>
  <c r="Q88"/>
  <c r="R88" s="1"/>
  <c r="P88"/>
  <c r="Q79"/>
  <c r="P79"/>
  <c r="R79" s="1"/>
  <c r="Q70"/>
  <c r="P70"/>
  <c r="Q60"/>
  <c r="P60"/>
  <c r="R60" s="1"/>
  <c r="Q44"/>
  <c r="P44"/>
  <c r="Q36"/>
  <c r="P36"/>
  <c r="R36" s="1"/>
  <c r="Q26"/>
  <c r="P26"/>
  <c r="Q18"/>
  <c r="P18"/>
  <c r="Q10"/>
  <c r="P10"/>
  <c r="N94"/>
  <c r="M94"/>
  <c r="L94"/>
  <c r="M103"/>
  <c r="L103"/>
  <c r="K103"/>
  <c r="M112"/>
  <c r="L112"/>
  <c r="N112" s="1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  <c r="R70" l="1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<sst xmlns="http://schemas.openxmlformats.org/spreadsheetml/2006/main" count="566" uniqueCount="125">
  <si>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</si>
  <si>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</si>
  <si>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</si>
  <si>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</si>
  <si>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</si>
  <si>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</si>
  <si>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</si>
  <si>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</si>
  <si>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</si>
  <si>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</si>
  <si>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</si>
  <si>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</si>
  <si>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</si>
  <si>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</si>
  <si>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</si>
  <si>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</si>
  <si>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</si>
  <si>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</si>
  <si>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</si>
  <si>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</si>
  <si>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</si>
  <si>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</si>
  <si>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</si>
  <si>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</si>
  <si>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</si>
  <si>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</si>
  <si>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</si>
  <si>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</si>
  <si>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</si>
  <si>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</si>
  <si>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</si>
  <si>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</si>
  <si>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</si>
  <si>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</si>
  <si>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</si>
  <si>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</si>
  <si>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</si>
  <si>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</si>
  <si>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</si>
  <si>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</si>
  <si>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</si>
  <si>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</si>
  <si>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</si>
  <si>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</si>
  <si>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</si>
  <si>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</si>
  <si>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</si>
  <si>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</si>
  <si>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</si>
  <si>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</si>
  <si>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</si>
  <si>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</si>
  <si>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</si>
  <si>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</si>
  <si>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</si>
  <si>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</si>
  <si>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</si>
  <si>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</si>
  <si>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</si>
  <si>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</si>
  <si>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</si>
  <si>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</si>
  <si>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</si>
  <si>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</si>
  <si>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</si>
  <si>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</si>
  <si>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</si>
  <si>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</si>
  <si>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</si>
  <si>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</si>
  <si>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</si>
  <si>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</si>
  <si>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</si>
  <si>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</si>
  <si>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</si>
  <si>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</si>
  <si>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</si>
  <si>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</si>
  <si>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</si>
  <si>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</si>
  <si>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</si>
  <si>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</si>
  <si>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</si>
  <si>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</si>
  <si>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</si>
  <si>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</si>
  <si>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</si>
  <si>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</si>
  <si>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</si>
  <si>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</si>
  <si>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</si>
  <si>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</si>
  <si>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</si>
  <si>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</si>
  <si>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</si>
  <si>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</si>
  <si>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</si>
  <si>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</si>
  <si>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</si>
  <si>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</si>
  <si>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</si>
  <si>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</si>
  <si>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</si>
  <si>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</si>
  <si>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</si>
  <si>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</si>
  <si>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</si>
  <si>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</si>
  <si>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</si>
  <si>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</si>
  <si>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</si>
  <si>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</si>
  <si>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</si>
  <si>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</si>
  <si>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</si>
  <si>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</si>
  <si>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</si>
  <si>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</si>
  <si>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>A</t>
  </si>
  <si>
    <t>6:55 AM II CORTE</t>
  </si>
  <si>
    <t>B</t>
  </si>
  <si>
    <t>C</t>
  </si>
  <si>
    <t xml:space="preserve">                                                      SPECIAL TESTS                BRIX               POL         PURITY</t>
  </si>
  <si>
    <t>9:20 P.M</t>
  </si>
  <si>
    <t>10:00 P.M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</si>
</sst>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82" zoomScale="80" zoomScaleNormal="80" workbookViewId="0">
      <selection activeCell="M33" sqref="M33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5" t="s">
        <v>87</v>
      </c>
      <c r="B1" s="145"/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145"/>
      <c r="N1" s="145"/>
      <c r="O1" s="145"/>
      <c r="P1" s="145"/>
      <c r="Q1" s="145"/>
      <c r="R1" s="145"/>
      <c r="S1" s="145"/>
      <c r="T1" s="145"/>
      <c r="U1" s="145"/>
      <c r="V1" s="145"/>
      <c r="W1" s="145"/>
      <c r="X1" s="145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3</v>
      </c>
      <c r="D3" s="57" t="s">
        <v>78</v>
      </c>
      <c r="E3" s="29">
        <v>44469</v>
      </c>
      <c r="F3" s="29"/>
      <c r="G3" s="58"/>
      <c r="H3" s="58"/>
      <c r="I3" s="58" t="str">
        <f>TEXT(E3,"DDDD")</f>
        <v>Thursday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6" t="s">
        <v>65</v>
      </c>
      <c r="H4" s="147"/>
      <c r="I4" s="147"/>
      <c r="J4" s="147"/>
      <c r="K4" s="147"/>
      <c r="L4" s="147"/>
      <c r="M4" s="147"/>
      <c r="N4" s="148"/>
      <c r="O4" s="149" t="s">
        <v>103</v>
      </c>
      <c r="P4" s="150"/>
      <c r="Q4" s="150"/>
      <c r="R4" s="151"/>
      <c r="S4" s="152" t="s">
        <v>72</v>
      </c>
      <c r="T4" s="153"/>
      <c r="U4" s="154" t="s">
        <v>55</v>
      </c>
      <c r="V4" s="155"/>
      <c r="W4" s="159" t="s">
        <v>71</v>
      </c>
      <c r="X4" s="159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>
        <v>0.28472222222222221</v>
      </c>
      <c r="H6" s="3" t="s">
        <v>118</v>
      </c>
      <c r="I6" s="3">
        <v>4</v>
      </c>
      <c r="J6" s="3">
        <v>22</v>
      </c>
      <c r="K6" s="3">
        <v>900</v>
      </c>
      <c r="L6" s="8">
        <v>90.2</v>
      </c>
      <c r="M6" s="2">
        <v>79.52</v>
      </c>
      <c r="N6" s="137">
        <f t="shared" ref="N6:N69" si="0">IF(L6&gt;0,M6/L6*100,0)</f>
        <v>88.159645232815947</v>
      </c>
      <c r="O6" s="9" t="s">
        <v>114</v>
      </c>
      <c r="P6" s="2">
        <v>66.66</v>
      </c>
      <c r="Q6" s="2">
        <v>58.08</v>
      </c>
      <c r="R6" s="137">
        <f t="shared" ref="R6:R10" si="1">IF(P6&gt;0,Q6/P6*100,0)</f>
        <v>87.128712871287135</v>
      </c>
      <c r="S6" s="9" t="s">
        <v>24</v>
      </c>
      <c r="T6" s="68">
        <v>7.8</v>
      </c>
      <c r="U6" s="9" t="s">
        <v>24</v>
      </c>
      <c r="V6" s="68">
        <v>6.8</v>
      </c>
      <c r="W6" s="9" t="s">
        <v>24</v>
      </c>
      <c r="X6" s="68">
        <v>6.5</v>
      </c>
      <c r="Y6" s="47"/>
    </row>
    <row r="7" spans="1:25" ht="13.8">
      <c r="A7" s="67" t="s">
        <v>47</v>
      </c>
      <c r="B7" s="2"/>
      <c r="C7" s="2"/>
      <c r="D7" s="26">
        <f t="shared" ref="D7:D12" si="2">IF(B7&gt;0,C7/B7*100,0)</f>
        <v>0</v>
      </c>
      <c r="E7" s="2"/>
      <c r="F7" s="97"/>
      <c r="G7" s="7">
        <v>0.35416666666666669</v>
      </c>
      <c r="H7" s="3" t="s">
        <v>118</v>
      </c>
      <c r="I7" s="1">
        <v>7</v>
      </c>
      <c r="J7" s="1">
        <v>23</v>
      </c>
      <c r="K7" s="1">
        <v>1500</v>
      </c>
      <c r="L7" s="2">
        <v>90.54</v>
      </c>
      <c r="M7" s="2">
        <v>82.52</v>
      </c>
      <c r="N7" s="137">
        <f t="shared" si="0"/>
        <v>91.142036668875619</v>
      </c>
      <c r="O7" s="119" t="s">
        <v>115</v>
      </c>
      <c r="P7" s="2"/>
      <c r="Q7" s="2"/>
      <c r="R7" s="137">
        <f t="shared" si="1"/>
        <v>0</v>
      </c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>
        <v>0.3611111111111111</v>
      </c>
      <c r="H8" s="3" t="s">
        <v>118</v>
      </c>
      <c r="I8" s="1">
        <v>2</v>
      </c>
      <c r="J8" s="1">
        <v>24</v>
      </c>
      <c r="K8" s="1">
        <v>900</v>
      </c>
      <c r="L8" s="2">
        <v>90.8</v>
      </c>
      <c r="M8" s="2">
        <v>80</v>
      </c>
      <c r="N8" s="137">
        <f t="shared" si="0"/>
        <v>88.105726872246706</v>
      </c>
      <c r="O8" s="9" t="s">
        <v>116</v>
      </c>
      <c r="P8" s="2">
        <v>67.040000000000006</v>
      </c>
      <c r="Q8" s="2">
        <v>57.1</v>
      </c>
      <c r="R8" s="137">
        <f t="shared" si="1"/>
        <v>85.173031026252971</v>
      </c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2"/>
        <v>0</v>
      </c>
      <c r="E9" s="2"/>
      <c r="F9" s="97"/>
      <c r="G9" s="7">
        <v>0.45833333333333331</v>
      </c>
      <c r="H9" s="3" t="s">
        <v>118</v>
      </c>
      <c r="I9" s="1">
        <v>4</v>
      </c>
      <c r="J9" s="1">
        <v>26</v>
      </c>
      <c r="K9" s="1">
        <v>900</v>
      </c>
      <c r="L9" s="2">
        <v>92</v>
      </c>
      <c r="M9" s="2">
        <v>82.44</v>
      </c>
      <c r="N9" s="137">
        <f t="shared" si="0"/>
        <v>89.608695652173907</v>
      </c>
      <c r="O9" s="9" t="s">
        <v>117</v>
      </c>
      <c r="P9" s="2">
        <v>68.61</v>
      </c>
      <c r="Q9" s="2">
        <v>57.2</v>
      </c>
      <c r="R9" s="137">
        <f t="shared" si="1"/>
        <v>83.369771170383331</v>
      </c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2"/>
        <v>0</v>
      </c>
      <c r="E10" s="2"/>
      <c r="F10" s="97"/>
      <c r="G10" s="7">
        <v>0.4861111111111111</v>
      </c>
      <c r="H10" s="3" t="s">
        <v>118</v>
      </c>
      <c r="I10" s="1">
        <v>7</v>
      </c>
      <c r="J10" s="1">
        <v>27</v>
      </c>
      <c r="K10" s="1">
        <v>1800</v>
      </c>
      <c r="L10" s="2">
        <v>91.8</v>
      </c>
      <c r="M10" s="2">
        <v>81.66</v>
      </c>
      <c r="N10" s="137">
        <f t="shared" si="0"/>
        <v>88.954248366013061</v>
      </c>
      <c r="O10" s="28" t="s">
        <v>4</v>
      </c>
      <c r="P10" s="25">
        <f t="shared" ref="P10" si="3">AVERAGE(P4:P9)</f>
        <v>67.436666666666667</v>
      </c>
      <c r="Q10" s="25">
        <f t="shared" ref="Q10" si="4">AVERAGE(Q4:Q9)</f>
        <v>57.46</v>
      </c>
      <c r="R10" s="137">
        <f t="shared" si="1"/>
        <v>85.205872176363002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2"/>
        <v>0</v>
      </c>
      <c r="E11" s="2"/>
      <c r="F11" s="97"/>
      <c r="G11" s="7">
        <v>0.54513888888888895</v>
      </c>
      <c r="H11" s="3" t="s">
        <v>118</v>
      </c>
      <c r="I11" s="1">
        <v>7</v>
      </c>
      <c r="J11" s="1">
        <v>28</v>
      </c>
      <c r="K11" s="1">
        <v>1400</v>
      </c>
      <c r="L11" s="2">
        <v>89.9</v>
      </c>
      <c r="M11" s="2">
        <v>81.760000000000005</v>
      </c>
      <c r="N11" s="137">
        <f t="shared" si="0"/>
        <v>90.945494994438263</v>
      </c>
      <c r="O11" s="9" t="s">
        <v>0</v>
      </c>
      <c r="P11" s="54"/>
      <c r="Q11" s="12"/>
      <c r="R11" s="54"/>
      <c r="S11" s="9" t="s">
        <v>41</v>
      </c>
      <c r="T11" s="68">
        <v>7</v>
      </c>
      <c r="U11" s="9" t="s">
        <v>41</v>
      </c>
      <c r="V11" s="68">
        <v>6.8</v>
      </c>
      <c r="W11" s="9" t="s">
        <v>41</v>
      </c>
      <c r="X11" s="68">
        <v>6.4</v>
      </c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2"/>
        <v>#DIV/0!</v>
      </c>
      <c r="E12" s="25" t="e">
        <f>AVERAGE(E6:E11)</f>
        <v>#DIV/0!</v>
      </c>
      <c r="F12" s="25"/>
      <c r="G12" s="7">
        <v>0.66319444444444442</v>
      </c>
      <c r="H12" s="3" t="s">
        <v>118</v>
      </c>
      <c r="I12" s="1">
        <v>7</v>
      </c>
      <c r="J12" s="1">
        <v>30</v>
      </c>
      <c r="K12" s="1">
        <v>1800</v>
      </c>
      <c r="L12" s="2">
        <v>90</v>
      </c>
      <c r="M12" s="2">
        <v>77.319999999999993</v>
      </c>
      <c r="N12" s="137">
        <f t="shared" si="0"/>
        <v>85.911111111111111</v>
      </c>
      <c r="O12" s="156" t="s">
        <v>66</v>
      </c>
      <c r="P12" s="157"/>
      <c r="Q12" s="157"/>
      <c r="R12" s="158"/>
      <c r="S12" s="9" t="s">
        <v>18</v>
      </c>
      <c r="T12" s="68">
        <v>6.8</v>
      </c>
      <c r="U12" s="9" t="s">
        <v>18</v>
      </c>
      <c r="V12" s="68">
        <v>6.7</v>
      </c>
      <c r="W12" s="9" t="s">
        <v>18</v>
      </c>
      <c r="X12" s="68">
        <v>6.2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0.6875</v>
      </c>
      <c r="H13" s="3" t="s">
        <v>118</v>
      </c>
      <c r="I13" s="3">
        <v>2</v>
      </c>
      <c r="J13" s="3">
        <v>31</v>
      </c>
      <c r="K13" s="3">
        <v>900</v>
      </c>
      <c r="L13" s="8">
        <v>91.64</v>
      </c>
      <c r="M13" s="2">
        <v>78.239999999999995</v>
      </c>
      <c r="N13" s="137">
        <f t="shared" si="0"/>
        <v>85.377564382365776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</v>
      </c>
      <c r="U13" s="9" t="s">
        <v>30</v>
      </c>
      <c r="V13" s="68">
        <v>7</v>
      </c>
      <c r="W13" s="9" t="s">
        <v>30</v>
      </c>
      <c r="X13" s="68">
        <v>6.3</v>
      </c>
      <c r="Y13" s="47"/>
    </row>
    <row r="14" spans="1:25" ht="13.8">
      <c r="A14" s="73" t="s">
        <v>46</v>
      </c>
      <c r="B14" s="2">
        <v>16.89</v>
      </c>
      <c r="C14" s="2">
        <v>13.83</v>
      </c>
      <c r="D14" s="26">
        <f t="shared" ref="D14:D78" si="5">IF(B14&gt;0,C14/B14*100,0)</f>
        <v>81.882770870337467</v>
      </c>
      <c r="E14" s="2">
        <v>5.4</v>
      </c>
      <c r="F14" s="97"/>
      <c r="G14" s="7">
        <v>0.72569444444444453</v>
      </c>
      <c r="H14" s="3" t="s">
        <v>118</v>
      </c>
      <c r="I14" s="3">
        <v>5</v>
      </c>
      <c r="J14" s="3">
        <v>32</v>
      </c>
      <c r="K14" s="3">
        <v>1800</v>
      </c>
      <c r="L14" s="8">
        <v>91.1</v>
      </c>
      <c r="M14" s="2">
        <v>78</v>
      </c>
      <c r="N14" s="137">
        <f t="shared" si="0"/>
        <v>85.620197585071352</v>
      </c>
      <c r="O14" s="9" t="s">
        <v>114</v>
      </c>
      <c r="P14" s="5">
        <v>66.56</v>
      </c>
      <c r="Q14" s="5">
        <v>49.44</v>
      </c>
      <c r="R14" s="137">
        <f t="shared" ref="R14:R17" si="6">IF(P14&gt;0,Q14/P14*100,0)</f>
        <v>74.278846153846146</v>
      </c>
      <c r="S14" s="9" t="s">
        <v>56</v>
      </c>
      <c r="T14" s="68">
        <v>7</v>
      </c>
      <c r="U14" s="9" t="s">
        <v>56</v>
      </c>
      <c r="V14" s="68">
        <v>6.8</v>
      </c>
      <c r="W14" s="9" t="s">
        <v>56</v>
      </c>
      <c r="X14" s="68">
        <v>6.1</v>
      </c>
      <c r="Y14" s="47"/>
    </row>
    <row r="15" spans="1:25" ht="13.8">
      <c r="A15" s="73" t="s">
        <v>47</v>
      </c>
      <c r="B15" s="2">
        <v>16.53</v>
      </c>
      <c r="C15" s="2">
        <v>14.25</v>
      </c>
      <c r="D15" s="26">
        <f t="shared" si="5"/>
        <v>86.206896551724128</v>
      </c>
      <c r="E15" s="2">
        <v>5.3</v>
      </c>
      <c r="F15" s="97"/>
      <c r="G15" s="7">
        <v>0.74305555555555547</v>
      </c>
      <c r="H15" s="3" t="s">
        <v>118</v>
      </c>
      <c r="I15" s="3">
        <v>4</v>
      </c>
      <c r="J15" s="3">
        <v>33</v>
      </c>
      <c r="K15" s="3">
        <v>1000</v>
      </c>
      <c r="L15" s="8">
        <v>91.62</v>
      </c>
      <c r="M15" s="2">
        <v>78.92</v>
      </c>
      <c r="N15" s="137">
        <f t="shared" si="0"/>
        <v>86.138397729753322</v>
      </c>
      <c r="O15" s="119" t="s">
        <v>115</v>
      </c>
      <c r="P15" s="5">
        <v>69.34</v>
      </c>
      <c r="Q15" s="5">
        <v>54.64</v>
      </c>
      <c r="R15" s="137">
        <f t="shared" si="6"/>
        <v>78.800115373521777</v>
      </c>
      <c r="S15" s="9" t="s">
        <v>19</v>
      </c>
      <c r="T15" s="68">
        <v>7</v>
      </c>
      <c r="U15" s="9" t="s">
        <v>19</v>
      </c>
      <c r="V15" s="68">
        <v>7</v>
      </c>
      <c r="W15" s="9" t="s">
        <v>19</v>
      </c>
      <c r="X15" s="68">
        <v>6.2</v>
      </c>
      <c r="Y15" s="47"/>
    </row>
    <row r="16" spans="1:25" ht="13.8">
      <c r="A16" s="73" t="s">
        <v>48</v>
      </c>
      <c r="B16" s="2">
        <v>16.440000000000001</v>
      </c>
      <c r="C16" s="2">
        <v>14.43</v>
      </c>
      <c r="D16" s="26">
        <f t="shared" si="5"/>
        <v>87.773722627737214</v>
      </c>
      <c r="E16" s="2">
        <v>5.4</v>
      </c>
      <c r="F16" s="97"/>
      <c r="G16" s="7">
        <v>0.76736111111111116</v>
      </c>
      <c r="H16" s="3" t="s">
        <v>118</v>
      </c>
      <c r="I16" s="3">
        <v>7</v>
      </c>
      <c r="J16" s="3">
        <v>34</v>
      </c>
      <c r="K16" s="3">
        <v>1800</v>
      </c>
      <c r="L16" s="8">
        <v>90.28</v>
      </c>
      <c r="M16" s="2">
        <v>76.52</v>
      </c>
      <c r="N16" s="137">
        <f t="shared" si="0"/>
        <v>84.758529020824099</v>
      </c>
      <c r="O16" s="9" t="s">
        <v>116</v>
      </c>
      <c r="P16" s="5">
        <v>64.23</v>
      </c>
      <c r="Q16" s="5">
        <v>48.28</v>
      </c>
      <c r="R16" s="137">
        <f t="shared" si="6"/>
        <v>75.167367273859568</v>
      </c>
      <c r="S16" s="9" t="s">
        <v>42</v>
      </c>
      <c r="T16" s="68">
        <v>7.1</v>
      </c>
      <c r="U16" s="9" t="s">
        <v>42</v>
      </c>
      <c r="V16" s="68">
        <v>6.8</v>
      </c>
      <c r="W16" s="9" t="s">
        <v>42</v>
      </c>
      <c r="X16" s="68">
        <v>6.1</v>
      </c>
      <c r="Y16" s="47"/>
    </row>
    <row r="17" spans="1:25" ht="13.8">
      <c r="A17" s="73" t="s">
        <v>49</v>
      </c>
      <c r="B17" s="2">
        <v>16.71</v>
      </c>
      <c r="C17" s="2">
        <v>14.53</v>
      </c>
      <c r="D17" s="26">
        <f t="shared" si="5"/>
        <v>86.953919808497886</v>
      </c>
      <c r="E17" s="2">
        <v>5.4</v>
      </c>
      <c r="F17" s="97"/>
      <c r="G17" s="7">
        <v>0.87847222222222221</v>
      </c>
      <c r="H17" s="3" t="s">
        <v>118</v>
      </c>
      <c r="I17" s="3">
        <v>7</v>
      </c>
      <c r="J17" s="3">
        <v>36</v>
      </c>
      <c r="K17" s="3">
        <v>1800</v>
      </c>
      <c r="L17" s="8">
        <v>90.26</v>
      </c>
      <c r="M17" s="2">
        <v>77.239999999999995</v>
      </c>
      <c r="N17" s="137">
        <f t="shared" si="0"/>
        <v>85.575005539552393</v>
      </c>
      <c r="O17" s="9" t="s">
        <v>117</v>
      </c>
      <c r="P17" s="5">
        <v>70.55</v>
      </c>
      <c r="Q17" s="5">
        <v>51.04</v>
      </c>
      <c r="R17" s="137">
        <f t="shared" si="6"/>
        <v>72.345854004252303</v>
      </c>
      <c r="S17" s="99" t="s">
        <v>20</v>
      </c>
      <c r="T17" s="68">
        <v>7</v>
      </c>
      <c r="U17" s="9" t="s">
        <v>20</v>
      </c>
      <c r="V17" s="68">
        <v>6.8</v>
      </c>
      <c r="W17" s="9" t="s">
        <v>20</v>
      </c>
      <c r="X17" s="68">
        <v>6</v>
      </c>
      <c r="Y17" s="47"/>
    </row>
    <row r="18" spans="1:25" ht="15.6">
      <c r="A18" s="73" t="s">
        <v>50</v>
      </c>
      <c r="B18" s="2">
        <v>17.8</v>
      </c>
      <c r="C18" s="2">
        <v>15.91</v>
      </c>
      <c r="D18" s="26">
        <f t="shared" si="5"/>
        <v>89.382022471910105</v>
      </c>
      <c r="E18" s="2">
        <v>5.3</v>
      </c>
      <c r="F18" s="97"/>
      <c r="G18" s="7">
        <v>0.88541666666666663</v>
      </c>
      <c r="H18" s="3" t="s">
        <v>118</v>
      </c>
      <c r="I18" s="3">
        <v>2</v>
      </c>
      <c r="J18" s="3">
        <v>37</v>
      </c>
      <c r="K18" s="3">
        <v>900</v>
      </c>
      <c r="L18" s="8">
        <v>90.86</v>
      </c>
      <c r="M18" s="2">
        <v>79.16</v>
      </c>
      <c r="N18" s="137">
        <f t="shared" si="0"/>
        <v>87.123046445080348</v>
      </c>
      <c r="O18" s="28" t="s">
        <v>4</v>
      </c>
      <c r="P18" s="25">
        <f t="shared" ref="P18" si="7">AVERAGE(P12:P17)</f>
        <v>67.67</v>
      </c>
      <c r="Q18" s="25">
        <f t="shared" ref="Q18" si="8">AVERAGE(Q12:Q17)</f>
        <v>50.85</v>
      </c>
      <c r="R18" s="137">
        <f t="shared" ref="R18" si="9">IF(P18&gt;0,Q18/P18*100,0)</f>
        <v>75.144081572336347</v>
      </c>
      <c r="S18" s="99" t="s">
        <v>21</v>
      </c>
      <c r="T18" s="68">
        <v>7.1</v>
      </c>
      <c r="U18" s="9" t="s">
        <v>21</v>
      </c>
      <c r="V18" s="68">
        <v>6.9</v>
      </c>
      <c r="W18" s="9" t="s">
        <v>21</v>
      </c>
      <c r="X18" s="68">
        <v>6.2</v>
      </c>
      <c r="Y18" s="47"/>
    </row>
    <row r="19" spans="1:25" ht="13.8">
      <c r="A19" s="73" t="s">
        <v>51</v>
      </c>
      <c r="B19" s="2">
        <v>18.149999999999999</v>
      </c>
      <c r="C19" s="2">
        <v>16.2</v>
      </c>
      <c r="D19" s="26">
        <f t="shared" si="5"/>
        <v>89.256198347107443</v>
      </c>
      <c r="E19" s="2">
        <v>5.2</v>
      </c>
      <c r="F19" s="97"/>
      <c r="G19" s="7" t="s">
        <v>123</v>
      </c>
      <c r="H19" s="3" t="s">
        <v>118</v>
      </c>
      <c r="I19" s="4">
        <v>6</v>
      </c>
      <c r="J19" s="4">
        <v>38</v>
      </c>
      <c r="K19" s="4">
        <v>1100</v>
      </c>
      <c r="L19" s="5">
        <v>91.02</v>
      </c>
      <c r="M19" s="2">
        <v>78.56</v>
      </c>
      <c r="N19" s="137">
        <f t="shared" si="0"/>
        <v>86.310700944847298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7.1</v>
      </c>
      <c r="U19" s="9" t="s">
        <v>57</v>
      </c>
      <c r="V19" s="68">
        <v>6.9</v>
      </c>
      <c r="W19" s="9" t="s">
        <v>57</v>
      </c>
      <c r="X19" s="68">
        <v>6.6</v>
      </c>
      <c r="Y19" s="47"/>
    </row>
    <row r="20" spans="1:25" ht="15.6">
      <c r="A20" s="24" t="s">
        <v>4</v>
      </c>
      <c r="B20" s="25">
        <f>AVERAGE(B14:B19)</f>
        <v>17.086666666666662</v>
      </c>
      <c r="C20" s="25">
        <f>AVERAGE(C14:C19)</f>
        <v>14.858333333333334</v>
      </c>
      <c r="D20" s="26">
        <f t="shared" si="5"/>
        <v>86.958642216152967</v>
      </c>
      <c r="E20" s="25">
        <f>AVERAGE(E14:E19)</f>
        <v>5.333333333333333</v>
      </c>
      <c r="F20" s="25"/>
      <c r="G20" s="7" t="s">
        <v>124</v>
      </c>
      <c r="H20" s="3" t="s">
        <v>118</v>
      </c>
      <c r="I20" s="3">
        <v>7</v>
      </c>
      <c r="J20" s="3">
        <v>39</v>
      </c>
      <c r="K20" s="3">
        <v>1500</v>
      </c>
      <c r="L20" s="8">
        <v>90.52</v>
      </c>
      <c r="M20" s="2">
        <v>77.72</v>
      </c>
      <c r="N20" s="137">
        <f t="shared" si="0"/>
        <v>85.859478568272209</v>
      </c>
      <c r="O20" s="156" t="s">
        <v>102</v>
      </c>
      <c r="P20" s="157"/>
      <c r="Q20" s="157"/>
      <c r="R20" s="158"/>
      <c r="S20" s="99" t="s">
        <v>22</v>
      </c>
      <c r="T20" s="68">
        <v>7.2</v>
      </c>
      <c r="U20" s="9" t="s">
        <v>22</v>
      </c>
      <c r="V20" s="68">
        <v>7</v>
      </c>
      <c r="W20" s="9" t="s">
        <v>22</v>
      </c>
      <c r="X20" s="68">
        <v>6.2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>
        <v>0.93402777777777779</v>
      </c>
      <c r="H21" s="3" t="s">
        <v>118</v>
      </c>
      <c r="I21" s="3">
        <v>4</v>
      </c>
      <c r="J21" s="3">
        <v>40</v>
      </c>
      <c r="K21" s="3">
        <v>800</v>
      </c>
      <c r="L21" s="8">
        <v>91.18</v>
      </c>
      <c r="M21" s="2">
        <v>79.72</v>
      </c>
      <c r="N21" s="137">
        <f t="shared" si="0"/>
        <v>87.431454266286451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7.1</v>
      </c>
      <c r="U21" s="9" t="s">
        <v>23</v>
      </c>
      <c r="V21" s="68">
        <v>7.2</v>
      </c>
      <c r="W21" s="9" t="s">
        <v>23</v>
      </c>
      <c r="X21" s="68">
        <v>6.1</v>
      </c>
      <c r="Y21" s="47"/>
    </row>
    <row r="22" spans="1:25" ht="13.8">
      <c r="A22" s="73" t="s">
        <v>46</v>
      </c>
      <c r="B22" s="2">
        <v>13.97</v>
      </c>
      <c r="C22" s="2">
        <v>12.37</v>
      </c>
      <c r="D22" s="26">
        <f t="shared" si="5"/>
        <v>88.546886184681455</v>
      </c>
      <c r="E22" s="2">
        <v>5.6</v>
      </c>
      <c r="F22" s="97"/>
      <c r="G22" s="7">
        <v>0.98263888888888884</v>
      </c>
      <c r="H22" s="3" t="s">
        <v>118</v>
      </c>
      <c r="I22" s="3">
        <v>7</v>
      </c>
      <c r="J22" s="3">
        <v>42</v>
      </c>
      <c r="K22" s="3">
        <v>1800</v>
      </c>
      <c r="L22" s="8">
        <v>90.32</v>
      </c>
      <c r="M22" s="2">
        <v>78.88</v>
      </c>
      <c r="N22" s="137">
        <f t="shared" si="0"/>
        <v>87.333923826395051</v>
      </c>
      <c r="O22" s="9" t="s">
        <v>114</v>
      </c>
      <c r="P22" s="8">
        <v>75.97</v>
      </c>
      <c r="Q22" s="8">
        <v>43.68</v>
      </c>
      <c r="R22" s="137">
        <f t="shared" ref="R22:R25" si="10">IF(P22&gt;0,Q22/P22*100,0)</f>
        <v>57.496380150059231</v>
      </c>
      <c r="S22" s="9" t="s">
        <v>27</v>
      </c>
      <c r="T22" s="68">
        <v>7.1</v>
      </c>
      <c r="U22" s="9" t="s">
        <v>27</v>
      </c>
      <c r="V22" s="68">
        <v>7.3</v>
      </c>
      <c r="W22" s="9" t="s">
        <v>27</v>
      </c>
      <c r="X22" s="68">
        <v>6.6</v>
      </c>
      <c r="Y22" s="47"/>
    </row>
    <row r="23" spans="1:25" ht="13.8">
      <c r="A23" s="73" t="s">
        <v>47</v>
      </c>
      <c r="B23" s="2">
        <v>14.45</v>
      </c>
      <c r="C23" s="2">
        <v>12.22</v>
      </c>
      <c r="D23" s="26">
        <f t="shared" si="5"/>
        <v>84.567474048442918</v>
      </c>
      <c r="E23" s="2">
        <v>5.6</v>
      </c>
      <c r="F23" s="97"/>
      <c r="G23" s="7">
        <v>0.98958333333333337</v>
      </c>
      <c r="H23" s="3" t="s">
        <v>118</v>
      </c>
      <c r="I23" s="3">
        <v>2</v>
      </c>
      <c r="J23" s="3">
        <v>43</v>
      </c>
      <c r="K23" s="3">
        <v>800</v>
      </c>
      <c r="L23" s="8">
        <v>91.5</v>
      </c>
      <c r="M23" s="2">
        <v>79.88</v>
      </c>
      <c r="N23" s="137">
        <f t="shared" si="0"/>
        <v>87.300546448087431</v>
      </c>
      <c r="O23" s="119" t="s">
        <v>115</v>
      </c>
      <c r="P23" s="8">
        <v>74.87</v>
      </c>
      <c r="Q23" s="8">
        <v>47.12</v>
      </c>
      <c r="R23" s="137">
        <f t="shared" si="10"/>
        <v>62.935755309202612</v>
      </c>
      <c r="S23" s="9" t="s">
        <v>28</v>
      </c>
      <c r="T23" s="68">
        <v>7.3</v>
      </c>
      <c r="U23" s="9" t="s">
        <v>28</v>
      </c>
      <c r="V23" s="68">
        <v>6.9</v>
      </c>
      <c r="W23" s="9" t="s">
        <v>28</v>
      </c>
      <c r="X23" s="68">
        <v>6.6</v>
      </c>
      <c r="Y23" s="47"/>
    </row>
    <row r="24" spans="1:25" ht="13.8">
      <c r="A24" s="73" t="s">
        <v>48</v>
      </c>
      <c r="B24" s="2">
        <v>13.85</v>
      </c>
      <c r="C24" s="2">
        <v>11.84</v>
      </c>
      <c r="D24" s="26">
        <f t="shared" si="5"/>
        <v>85.487364620938635</v>
      </c>
      <c r="E24" s="2">
        <v>5.5</v>
      </c>
      <c r="F24" s="97"/>
      <c r="G24" s="7">
        <v>1.7361111111111112E-2</v>
      </c>
      <c r="H24" s="3" t="s">
        <v>118</v>
      </c>
      <c r="I24" s="3">
        <v>6</v>
      </c>
      <c r="J24" s="3">
        <v>44</v>
      </c>
      <c r="K24" s="3">
        <v>1100</v>
      </c>
      <c r="L24" s="8">
        <v>91.78</v>
      </c>
      <c r="M24" s="2">
        <v>79.64</v>
      </c>
      <c r="N24" s="137">
        <f t="shared" si="0"/>
        <v>86.772717367618213</v>
      </c>
      <c r="O24" s="9" t="s">
        <v>116</v>
      </c>
      <c r="P24" s="8">
        <v>62.5</v>
      </c>
      <c r="Q24" s="8">
        <v>39.299999999999997</v>
      </c>
      <c r="R24" s="137">
        <f>IF(P24&gt;0,Q24/P24*100,0)</f>
        <v>62.879999999999988</v>
      </c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>
        <v>13.17</v>
      </c>
      <c r="C25" s="2">
        <v>11.32</v>
      </c>
      <c r="D25" s="26">
        <f t="shared" si="5"/>
        <v>85.952923310554297</v>
      </c>
      <c r="E25" s="2">
        <v>5.5</v>
      </c>
      <c r="F25" s="97"/>
      <c r="G25" s="7">
        <v>4.3750000000000004E-2</v>
      </c>
      <c r="H25" s="3" t="s">
        <v>118</v>
      </c>
      <c r="I25" s="3">
        <v>7</v>
      </c>
      <c r="J25" s="3">
        <v>45</v>
      </c>
      <c r="K25" s="3">
        <v>1800</v>
      </c>
      <c r="L25" s="8">
        <v>90.56</v>
      </c>
      <c r="M25" s="2">
        <v>79.88</v>
      </c>
      <c r="N25" s="137">
        <f t="shared" si="0"/>
        <v>88.206713780918719</v>
      </c>
      <c r="O25" s="9" t="s">
        <v>117</v>
      </c>
      <c r="P25" s="8">
        <v>74.2</v>
      </c>
      <c r="Q25" s="8">
        <v>44.76</v>
      </c>
      <c r="R25" s="137">
        <f t="shared" si="10"/>
        <v>60.323450134770887</v>
      </c>
      <c r="S25" s="9" t="s">
        <v>63</v>
      </c>
      <c r="T25" s="68">
        <v>7.3</v>
      </c>
      <c r="U25" s="9" t="s">
        <v>63</v>
      </c>
      <c r="V25" s="68">
        <v>7.1</v>
      </c>
      <c r="W25" s="9" t="s">
        <v>63</v>
      </c>
      <c r="X25" s="68">
        <v>6.4</v>
      </c>
      <c r="Y25" s="47"/>
    </row>
    <row r="26" spans="1:25" ht="15.6">
      <c r="A26" s="73" t="s">
        <v>50</v>
      </c>
      <c r="B26" s="2">
        <v>13.52</v>
      </c>
      <c r="C26" s="2">
        <v>11.71</v>
      </c>
      <c r="D26" s="26">
        <f t="shared" si="5"/>
        <v>86.612426035502963</v>
      </c>
      <c r="E26" s="2">
        <v>5.6</v>
      </c>
      <c r="F26" s="97"/>
      <c r="G26" s="7">
        <v>9.7222222222222224E-2</v>
      </c>
      <c r="H26" s="3" t="s">
        <v>118</v>
      </c>
      <c r="I26" s="3">
        <v>7</v>
      </c>
      <c r="J26" s="3">
        <v>46</v>
      </c>
      <c r="K26" s="3">
        <v>1800</v>
      </c>
      <c r="L26" s="8">
        <v>90.4</v>
      </c>
      <c r="M26" s="2">
        <v>79.760000000000005</v>
      </c>
      <c r="N26" s="137">
        <f t="shared" si="0"/>
        <v>88.230088495575217</v>
      </c>
      <c r="O26" s="28" t="s">
        <v>4</v>
      </c>
      <c r="P26" s="25">
        <f t="shared" ref="P26" si="11">AVERAGE(P20:P25)</f>
        <v>71.885000000000005</v>
      </c>
      <c r="Q26" s="25">
        <f t="shared" ref="Q26" si="12">AVERAGE(Q20:Q25)</f>
        <v>43.714999999999996</v>
      </c>
      <c r="R26" s="137">
        <f>IF(P26&gt;0,Q26/P26*100,0)</f>
        <v>60.812408708353615</v>
      </c>
      <c r="S26" s="9" t="s">
        <v>31</v>
      </c>
      <c r="T26" s="68">
        <v>7.1</v>
      </c>
      <c r="U26" s="9" t="s">
        <v>31</v>
      </c>
      <c r="V26" s="68">
        <v>7</v>
      </c>
      <c r="W26" s="9" t="s">
        <v>31</v>
      </c>
      <c r="X26" s="68">
        <v>6.4</v>
      </c>
      <c r="Y26" s="47"/>
    </row>
    <row r="27" spans="1:25" ht="13.8">
      <c r="A27" s="73" t="s">
        <v>51</v>
      </c>
      <c r="B27" s="2">
        <v>13.92</v>
      </c>
      <c r="C27" s="2">
        <v>11.99</v>
      </c>
      <c r="D27" s="26">
        <f t="shared" si="5"/>
        <v>86.135057471264361</v>
      </c>
      <c r="E27" s="2">
        <v>5.5</v>
      </c>
      <c r="F27" s="97"/>
      <c r="G27" s="7">
        <v>0.11458333333333333</v>
      </c>
      <c r="H27" s="3" t="s">
        <v>118</v>
      </c>
      <c r="I27" s="3">
        <v>4</v>
      </c>
      <c r="J27" s="3">
        <v>48</v>
      </c>
      <c r="K27" s="3">
        <v>900</v>
      </c>
      <c r="L27" s="2">
        <v>91.88</v>
      </c>
      <c r="M27" s="2">
        <v>80.12</v>
      </c>
      <c r="N27" s="137">
        <f t="shared" si="0"/>
        <v>87.200696560731387</v>
      </c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>
        <f>AVERAGE(B22:B27)</f>
        <v>13.813333333333334</v>
      </c>
      <c r="C28" s="25">
        <f>AVERAGE(C22:C27)</f>
        <v>11.908333333333333</v>
      </c>
      <c r="D28" s="26">
        <f t="shared" si="5"/>
        <v>86.20897683397682</v>
      </c>
      <c r="E28" s="25">
        <f>AVERAGE(E22:E27)</f>
        <v>5.55</v>
      </c>
      <c r="F28" s="25"/>
      <c r="G28" s="7">
        <v>0.1388888888888889</v>
      </c>
      <c r="H28" s="3" t="s">
        <v>118</v>
      </c>
      <c r="I28" s="3">
        <v>2</v>
      </c>
      <c r="J28" s="3">
        <v>49</v>
      </c>
      <c r="K28" s="3">
        <v>900</v>
      </c>
      <c r="L28" s="8">
        <v>90.8</v>
      </c>
      <c r="M28" s="2">
        <v>80.2</v>
      </c>
      <c r="N28" s="137">
        <f t="shared" si="0"/>
        <v>88.325991189427327</v>
      </c>
      <c r="O28" s="163" t="s">
        <v>67</v>
      </c>
      <c r="P28" s="164"/>
      <c r="Q28" s="164"/>
      <c r="R28" s="165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>
        <v>0.19097222222222221</v>
      </c>
      <c r="H29" s="3" t="s">
        <v>118</v>
      </c>
      <c r="I29" s="3">
        <v>6</v>
      </c>
      <c r="J29" s="3">
        <v>50</v>
      </c>
      <c r="K29" s="75">
        <v>1100</v>
      </c>
      <c r="L29" s="76">
        <v>90.86</v>
      </c>
      <c r="M29" s="2">
        <v>78.8</v>
      </c>
      <c r="N29" s="137">
        <f t="shared" si="0"/>
        <v>86.72683248954435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5"/>
        <v>0</v>
      </c>
      <c r="E30" s="2"/>
      <c r="F30" s="97"/>
      <c r="G30" s="7">
        <v>0.22569444444444445</v>
      </c>
      <c r="H30" s="3" t="s">
        <v>118</v>
      </c>
      <c r="I30" s="3">
        <v>4</v>
      </c>
      <c r="J30" s="3">
        <v>51</v>
      </c>
      <c r="K30" s="3">
        <v>900</v>
      </c>
      <c r="L30" s="2">
        <v>91.42</v>
      </c>
      <c r="M30" s="2">
        <v>79.52</v>
      </c>
      <c r="N30" s="137">
        <f t="shared" si="0"/>
        <v>86.983154670750366</v>
      </c>
      <c r="O30" s="9" t="s">
        <v>114</v>
      </c>
      <c r="P30" s="2"/>
      <c r="Q30" s="2"/>
      <c r="R30" s="137">
        <f t="shared" ref="R30:R35" si="13">IF(P30&gt;0,Q30/P30*100,0)</f>
        <v>0</v>
      </c>
      <c r="S30" s="28" t="s">
        <v>4</v>
      </c>
      <c r="T30" s="25">
        <f>AVERAGE(T6:T29)</f>
        <v>7.1249999999999991</v>
      </c>
      <c r="U30" s="28" t="s">
        <v>4</v>
      </c>
      <c r="V30" s="25">
        <f>AVERAGE(V6:V29)</f>
        <v>6.9375</v>
      </c>
      <c r="W30" s="28" t="s">
        <v>4</v>
      </c>
      <c r="X30" s="25">
        <f>AVERAGE(X6:X29)</f>
        <v>6.3062500000000004</v>
      </c>
      <c r="Y30" s="47"/>
    </row>
    <row r="31" spans="1:25" ht="13.8">
      <c r="A31" s="73" t="s">
        <v>47</v>
      </c>
      <c r="B31" s="2"/>
      <c r="C31" s="2"/>
      <c r="D31" s="26">
        <f t="shared" si="5"/>
        <v>0</v>
      </c>
      <c r="E31" s="2"/>
      <c r="F31" s="97"/>
      <c r="G31" s="7">
        <v>0.23263888888888887</v>
      </c>
      <c r="H31" s="3" t="s">
        <v>118</v>
      </c>
      <c r="I31" s="3">
        <v>2</v>
      </c>
      <c r="J31" s="3">
        <v>52</v>
      </c>
      <c r="K31" s="3">
        <v>900</v>
      </c>
      <c r="L31" s="8">
        <v>91.28</v>
      </c>
      <c r="M31" s="2">
        <v>78.16</v>
      </c>
      <c r="N31" s="137">
        <f t="shared" si="0"/>
        <v>85.626643295354938</v>
      </c>
      <c r="O31" s="119" t="s">
        <v>115</v>
      </c>
      <c r="P31" s="2"/>
      <c r="Q31" s="2"/>
      <c r="R31" s="137">
        <f t="shared" si="13"/>
        <v>0</v>
      </c>
      <c r="S31" s="184" t="s">
        <v>64</v>
      </c>
      <c r="T31" s="185"/>
      <c r="U31" s="179" t="s">
        <v>73</v>
      </c>
      <c r="V31" s="180"/>
      <c r="W31" s="156" t="s">
        <v>45</v>
      </c>
      <c r="X31" s="157"/>
      <c r="Y31" s="47"/>
    </row>
    <row r="32" spans="1:25" ht="15">
      <c r="A32" s="73" t="s">
        <v>48</v>
      </c>
      <c r="B32" s="2"/>
      <c r="C32" s="2"/>
      <c r="D32" s="26">
        <f t="shared" si="5"/>
        <v>0</v>
      </c>
      <c r="E32" s="2"/>
      <c r="F32" s="97"/>
      <c r="G32" s="7">
        <v>0.23263888888888887</v>
      </c>
      <c r="H32" s="3" t="s">
        <v>118</v>
      </c>
      <c r="I32" s="3">
        <v>7</v>
      </c>
      <c r="J32" s="3">
        <v>53</v>
      </c>
      <c r="K32" s="75">
        <v>1800</v>
      </c>
      <c r="L32" s="76">
        <v>90.62</v>
      </c>
      <c r="M32" s="2">
        <v>78.680000000000007</v>
      </c>
      <c r="N32" s="137">
        <f t="shared" si="0"/>
        <v>86.824100640035311</v>
      </c>
      <c r="O32" s="9" t="s">
        <v>116</v>
      </c>
      <c r="P32" s="2"/>
      <c r="Q32" s="2"/>
      <c r="R32" s="137">
        <f t="shared" si="13"/>
        <v>0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5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137">
        <f t="shared" si="0"/>
        <v>0</v>
      </c>
      <c r="O33" s="9" t="s">
        <v>117</v>
      </c>
      <c r="P33" s="2"/>
      <c r="Q33" s="2"/>
      <c r="R33" s="137">
        <f t="shared" si="13"/>
        <v>0</v>
      </c>
      <c r="S33" s="9" t="s">
        <v>24</v>
      </c>
      <c r="T33" s="68">
        <v>8.3000000000000007</v>
      </c>
      <c r="U33" s="9" t="s">
        <v>24</v>
      </c>
      <c r="V33" s="68"/>
      <c r="W33" s="12" t="s">
        <v>24</v>
      </c>
      <c r="X33" s="81">
        <v>6.9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137">
        <f t="shared" si="0"/>
        <v>0</v>
      </c>
      <c r="O34" s="54"/>
      <c r="P34" s="97"/>
      <c r="Q34" s="97"/>
      <c r="R34" s="137">
        <f t="shared" si="13"/>
        <v>0</v>
      </c>
      <c r="S34" s="9" t="s">
        <v>25</v>
      </c>
      <c r="T34" s="81">
        <v>8.4</v>
      </c>
      <c r="U34" s="9" t="s">
        <v>25</v>
      </c>
      <c r="V34" s="81">
        <v>8.1999999999999993</v>
      </c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5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137">
        <f t="shared" si="0"/>
        <v>0</v>
      </c>
      <c r="O35" s="54"/>
      <c r="P35" s="97"/>
      <c r="Q35" s="97"/>
      <c r="R35" s="137">
        <f t="shared" si="13"/>
        <v>0</v>
      </c>
      <c r="S35" s="9" t="s">
        <v>26</v>
      </c>
      <c r="T35" s="81">
        <v>8</v>
      </c>
      <c r="U35" s="9" t="s">
        <v>26</v>
      </c>
      <c r="V35" s="81">
        <v>8.8000000000000007</v>
      </c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5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137">
        <f t="shared" si="0"/>
        <v>0</v>
      </c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37" t="e">
        <f>IF(P36&gt;0,Q36/P36*100,0)</f>
        <v>#DIV/0!</v>
      </c>
      <c r="S36" s="9" t="s">
        <v>39</v>
      </c>
      <c r="T36" s="68">
        <v>7.7</v>
      </c>
      <c r="U36" s="9" t="s">
        <v>39</v>
      </c>
      <c r="V36" s="68">
        <v>7.6</v>
      </c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137">
        <f t="shared" si="0"/>
        <v>0</v>
      </c>
      <c r="O37" s="54"/>
      <c r="P37" s="9"/>
      <c r="Q37" s="9"/>
      <c r="R37" s="9"/>
      <c r="S37" s="9" t="s">
        <v>40</v>
      </c>
      <c r="T37" s="68">
        <v>7</v>
      </c>
      <c r="U37" s="9" t="s">
        <v>40</v>
      </c>
      <c r="V37" s="68">
        <v>6.2</v>
      </c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5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137">
        <f t="shared" si="0"/>
        <v>0</v>
      </c>
      <c r="O38" s="181" t="s">
        <v>58</v>
      </c>
      <c r="P38" s="182"/>
      <c r="Q38" s="182"/>
      <c r="R38" s="183"/>
      <c r="S38" s="9" t="s">
        <v>41</v>
      </c>
      <c r="T38" s="68">
        <v>7.8</v>
      </c>
      <c r="U38" s="9" t="s">
        <v>41</v>
      </c>
      <c r="V38" s="68"/>
      <c r="W38" s="12" t="s">
        <v>41</v>
      </c>
      <c r="X38" s="81">
        <v>8.4</v>
      </c>
      <c r="Y38" s="47"/>
    </row>
    <row r="39" spans="1:25" ht="13.8">
      <c r="A39" s="73" t="s">
        <v>47</v>
      </c>
      <c r="B39" s="2">
        <v>6.18</v>
      </c>
      <c r="C39" s="2">
        <v>5.0999999999999996</v>
      </c>
      <c r="D39" s="26">
        <f t="shared" si="5"/>
        <v>82.524271844660191</v>
      </c>
      <c r="E39" s="2">
        <v>6.3</v>
      </c>
      <c r="F39" s="97"/>
      <c r="G39" s="7"/>
      <c r="H39" s="22"/>
      <c r="I39" s="22"/>
      <c r="J39" s="22"/>
      <c r="K39" s="22"/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7.2</v>
      </c>
      <c r="U39" s="9" t="s">
        <v>18</v>
      </c>
      <c r="V39" s="68">
        <v>8.4</v>
      </c>
      <c r="W39" s="12" t="s">
        <v>18</v>
      </c>
      <c r="X39" s="81">
        <v>8.1</v>
      </c>
      <c r="Y39" s="47"/>
    </row>
    <row r="40" spans="1:25" ht="13.8">
      <c r="A40" s="73" t="s">
        <v>48</v>
      </c>
      <c r="B40" s="2">
        <v>5.3</v>
      </c>
      <c r="C40" s="2">
        <v>4.1100000000000003</v>
      </c>
      <c r="D40" s="26">
        <f t="shared" si="5"/>
        <v>77.547169811320757</v>
      </c>
      <c r="E40" s="2">
        <v>5.6</v>
      </c>
      <c r="F40" s="97"/>
      <c r="G40" s="7"/>
      <c r="H40" s="22"/>
      <c r="I40" s="22"/>
      <c r="J40" s="22"/>
      <c r="K40" s="22"/>
      <c r="L40" s="23"/>
      <c r="M40" s="2"/>
      <c r="N40" s="137">
        <f t="shared" si="0"/>
        <v>0</v>
      </c>
      <c r="O40" s="9" t="s">
        <v>114</v>
      </c>
      <c r="P40" s="8"/>
      <c r="Q40" s="8"/>
      <c r="R40" s="137">
        <f t="shared" ref="R40:R43" si="16">IF(P40&gt;0,Q40/P40*100,0)</f>
        <v>0</v>
      </c>
      <c r="S40" s="9" t="s">
        <v>30</v>
      </c>
      <c r="T40" s="68">
        <v>7.9</v>
      </c>
      <c r="U40" s="9" t="s">
        <v>30</v>
      </c>
      <c r="V40" s="68">
        <v>8.5</v>
      </c>
      <c r="W40" s="12" t="s">
        <v>30</v>
      </c>
      <c r="X40" s="81">
        <v>7.8</v>
      </c>
      <c r="Y40" s="47"/>
    </row>
    <row r="41" spans="1:25" ht="13.8">
      <c r="A41" s="73" t="s">
        <v>49</v>
      </c>
      <c r="B41" s="2">
        <v>3.33</v>
      </c>
      <c r="C41" s="2">
        <v>2.56</v>
      </c>
      <c r="D41" s="26">
        <f t="shared" si="5"/>
        <v>76.876876876876878</v>
      </c>
      <c r="E41" s="2">
        <v>6.6</v>
      </c>
      <c r="F41" s="97"/>
      <c r="G41" s="7"/>
      <c r="H41" s="22"/>
      <c r="I41" s="22"/>
      <c r="J41" s="22"/>
      <c r="K41" s="22"/>
      <c r="L41" s="23"/>
      <c r="M41" s="2"/>
      <c r="N41" s="137">
        <f t="shared" si="0"/>
        <v>0</v>
      </c>
      <c r="O41" s="119" t="s">
        <v>115</v>
      </c>
      <c r="P41" s="8">
        <v>91.5</v>
      </c>
      <c r="Q41" s="8">
        <v>88.08</v>
      </c>
      <c r="R41" s="137">
        <f t="shared" si="16"/>
        <v>96.26229508196721</v>
      </c>
      <c r="S41" s="9" t="s">
        <v>56</v>
      </c>
      <c r="T41" s="68">
        <v>8.1999999999999993</v>
      </c>
      <c r="U41" s="9" t="s">
        <v>56</v>
      </c>
      <c r="V41" s="68">
        <v>8.4</v>
      </c>
      <c r="W41" s="12" t="s">
        <v>56</v>
      </c>
      <c r="X41" s="81">
        <v>7.1</v>
      </c>
      <c r="Y41" s="47"/>
    </row>
    <row r="42" spans="1:25" ht="13.8">
      <c r="A42" s="73" t="s">
        <v>50</v>
      </c>
      <c r="B42" s="2">
        <v>3.67</v>
      </c>
      <c r="C42" s="2">
        <v>2.92</v>
      </c>
      <c r="D42" s="26">
        <f t="shared" si="5"/>
        <v>79.564032697547688</v>
      </c>
      <c r="E42" s="2">
        <v>6.6</v>
      </c>
      <c r="F42" s="97"/>
      <c r="G42" s="7"/>
      <c r="H42" s="22"/>
      <c r="I42" s="22"/>
      <c r="J42" s="22"/>
      <c r="K42" s="22"/>
      <c r="L42" s="23"/>
      <c r="M42" s="2"/>
      <c r="N42" s="137">
        <f t="shared" si="0"/>
        <v>0</v>
      </c>
      <c r="O42" s="9" t="s">
        <v>116</v>
      </c>
      <c r="P42" s="8">
        <v>90.48</v>
      </c>
      <c r="Q42" s="8">
        <v>86.22</v>
      </c>
      <c r="R42" s="137">
        <f t="shared" si="16"/>
        <v>95.291777188328908</v>
      </c>
      <c r="S42" s="9" t="s">
        <v>19</v>
      </c>
      <c r="T42" s="68">
        <v>8.1</v>
      </c>
      <c r="U42" s="9" t="s">
        <v>19</v>
      </c>
      <c r="V42" s="68">
        <v>8.4</v>
      </c>
      <c r="W42" s="12" t="s">
        <v>19</v>
      </c>
      <c r="X42" s="81">
        <v>7.4</v>
      </c>
      <c r="Y42" s="47"/>
    </row>
    <row r="43" spans="1:25" ht="13.8">
      <c r="A43" s="73" t="s">
        <v>51</v>
      </c>
      <c r="B43" s="2">
        <v>3.88</v>
      </c>
      <c r="C43" s="2">
        <v>3.21</v>
      </c>
      <c r="D43" s="26">
        <f t="shared" si="5"/>
        <v>82.731958762886606</v>
      </c>
      <c r="E43" s="2">
        <v>6.6</v>
      </c>
      <c r="F43" s="97"/>
      <c r="G43" s="7"/>
      <c r="H43" s="22"/>
      <c r="I43" s="22"/>
      <c r="J43" s="22"/>
      <c r="K43" s="22"/>
      <c r="L43" s="23"/>
      <c r="M43" s="2"/>
      <c r="N43" s="137">
        <f t="shared" si="0"/>
        <v>0</v>
      </c>
      <c r="O43" s="9" t="s">
        <v>117</v>
      </c>
      <c r="P43" s="8"/>
      <c r="Q43" s="8"/>
      <c r="R43" s="137">
        <f t="shared" si="16"/>
        <v>0</v>
      </c>
      <c r="S43" s="9" t="s">
        <v>42</v>
      </c>
      <c r="T43" s="68">
        <v>8.4</v>
      </c>
      <c r="U43" s="9" t="s">
        <v>42</v>
      </c>
      <c r="V43" s="68">
        <v>8.3000000000000007</v>
      </c>
      <c r="W43" s="12" t="s">
        <v>42</v>
      </c>
      <c r="X43" s="81">
        <v>7.5</v>
      </c>
      <c r="Y43" s="47"/>
    </row>
    <row r="44" spans="1:25" ht="15.6">
      <c r="A44" s="24" t="s">
        <v>4</v>
      </c>
      <c r="B44" s="25">
        <f>AVERAGE(B38:B43)</f>
        <v>4.4719999999999995</v>
      </c>
      <c r="C44" s="25">
        <f>AVERAGE(C38:C43)</f>
        <v>3.5800000000000005</v>
      </c>
      <c r="D44" s="26">
        <f t="shared" si="5"/>
        <v>80.053667262969611</v>
      </c>
      <c r="E44" s="25">
        <f>AVERAGE(E38:E43)</f>
        <v>6.3400000000000007</v>
      </c>
      <c r="F44" s="27"/>
      <c r="G44" s="7"/>
      <c r="H44" s="22"/>
      <c r="I44" s="22"/>
      <c r="J44" s="22"/>
      <c r="K44" s="22"/>
      <c r="L44" s="23"/>
      <c r="M44" s="2"/>
      <c r="N44" s="137">
        <f t="shared" si="0"/>
        <v>0</v>
      </c>
      <c r="O44" s="28" t="s">
        <v>4</v>
      </c>
      <c r="P44" s="25">
        <f t="shared" ref="P44" si="17">AVERAGE(P38:P43)</f>
        <v>90.990000000000009</v>
      </c>
      <c r="Q44" s="25">
        <f t="shared" ref="Q44" si="18">AVERAGE(Q38:Q43)</f>
        <v>87.15</v>
      </c>
      <c r="R44" s="137">
        <f t="shared" ref="R44" si="19">IF(P44&gt;0,Q44/P44*100,0)</f>
        <v>95.779756017144734</v>
      </c>
      <c r="S44" s="9" t="s">
        <v>20</v>
      </c>
      <c r="T44" s="68">
        <v>8.3000000000000007</v>
      </c>
      <c r="U44" s="9" t="s">
        <v>20</v>
      </c>
      <c r="V44" s="68">
        <v>8.1999999999999993</v>
      </c>
      <c r="W44" s="12" t="s">
        <v>20</v>
      </c>
      <c r="X44" s="81">
        <v>7.2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137">
        <f t="shared" si="0"/>
        <v>0</v>
      </c>
      <c r="O45" s="9"/>
      <c r="P45" s="83"/>
      <c r="Q45" s="83"/>
      <c r="R45" s="9"/>
      <c r="S45" s="9" t="s">
        <v>21</v>
      </c>
      <c r="T45" s="68">
        <v>8.4</v>
      </c>
      <c r="U45" s="9" t="s">
        <v>21</v>
      </c>
      <c r="V45" s="68">
        <v>8.1999999999999993</v>
      </c>
      <c r="W45" s="9" t="s">
        <v>21</v>
      </c>
      <c r="X45" s="81">
        <v>7.3</v>
      </c>
      <c r="Y45" s="47"/>
    </row>
    <row r="46" spans="1:25" ht="13.8">
      <c r="A46" s="73" t="s">
        <v>46</v>
      </c>
      <c r="B46" s="2">
        <v>8.7200000000000006</v>
      </c>
      <c r="C46" s="2">
        <v>7.65</v>
      </c>
      <c r="D46" s="26">
        <f t="shared" si="5"/>
        <v>87.729357798165125</v>
      </c>
      <c r="E46" s="2">
        <v>7</v>
      </c>
      <c r="F46" s="97"/>
      <c r="G46" s="7"/>
      <c r="H46" s="22"/>
      <c r="I46" s="22"/>
      <c r="J46" s="22"/>
      <c r="K46" s="22"/>
      <c r="L46" s="23"/>
      <c r="M46" s="2"/>
      <c r="N46" s="137">
        <f t="shared" si="0"/>
        <v>0</v>
      </c>
      <c r="O46" s="166" t="s">
        <v>70</v>
      </c>
      <c r="P46" s="167"/>
      <c r="Q46" s="167"/>
      <c r="R46" s="168"/>
      <c r="S46" s="9" t="s">
        <v>57</v>
      </c>
      <c r="T46" s="68">
        <v>8.3000000000000007</v>
      </c>
      <c r="U46" s="9" t="s">
        <v>57</v>
      </c>
      <c r="V46" s="68">
        <v>8.4</v>
      </c>
      <c r="W46" s="9" t="s">
        <v>57</v>
      </c>
      <c r="X46" s="81">
        <v>7.3</v>
      </c>
      <c r="Y46" s="47"/>
    </row>
    <row r="47" spans="1:25" ht="13.8">
      <c r="A47" s="73" t="s">
        <v>47</v>
      </c>
      <c r="B47" s="2">
        <v>6.75</v>
      </c>
      <c r="C47" s="2">
        <v>5.84</v>
      </c>
      <c r="D47" s="26">
        <f t="shared" si="5"/>
        <v>86.518518518518519</v>
      </c>
      <c r="E47" s="2">
        <v>6.8</v>
      </c>
      <c r="F47" s="97"/>
      <c r="G47" s="7"/>
      <c r="H47" s="22"/>
      <c r="I47" s="22"/>
      <c r="J47" s="22"/>
      <c r="K47" s="22"/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8.5</v>
      </c>
      <c r="U47" s="9" t="s">
        <v>22</v>
      </c>
      <c r="V47" s="68">
        <v>8.4</v>
      </c>
      <c r="W47" s="9" t="s">
        <v>22</v>
      </c>
      <c r="X47" s="81">
        <v>7.2</v>
      </c>
      <c r="Y47" s="47"/>
    </row>
    <row r="48" spans="1:25" ht="13.8">
      <c r="A48" s="73" t="s">
        <v>48</v>
      </c>
      <c r="B48" s="2">
        <v>11.49</v>
      </c>
      <c r="C48" s="2">
        <v>9.89</v>
      </c>
      <c r="D48" s="26">
        <f t="shared" si="5"/>
        <v>86.074847693646646</v>
      </c>
      <c r="E48" s="2">
        <v>7</v>
      </c>
      <c r="F48" s="97"/>
      <c r="G48" s="7"/>
      <c r="H48" s="22"/>
      <c r="I48" s="22"/>
      <c r="J48" s="22"/>
      <c r="K48" s="22"/>
      <c r="L48" s="23"/>
      <c r="M48" s="2"/>
      <c r="N48" s="137">
        <f t="shared" si="0"/>
        <v>0</v>
      </c>
      <c r="O48" s="9" t="s">
        <v>114</v>
      </c>
      <c r="P48" s="8"/>
      <c r="Q48" s="8"/>
      <c r="R48" s="137">
        <f t="shared" ref="R48:R51" si="20">IF(P48&gt;0,Q48/P48*100,0)</f>
        <v>0</v>
      </c>
      <c r="S48" s="99" t="s">
        <v>23</v>
      </c>
      <c r="T48" s="68">
        <v>8.3000000000000007</v>
      </c>
      <c r="U48" s="9" t="s">
        <v>23</v>
      </c>
      <c r="V48" s="68">
        <v>8.4</v>
      </c>
      <c r="W48" s="9" t="s">
        <v>23</v>
      </c>
      <c r="X48" s="81">
        <v>7.6</v>
      </c>
      <c r="Y48" s="47"/>
    </row>
    <row r="49" spans="1:25" ht="15">
      <c r="A49" s="73" t="s">
        <v>49</v>
      </c>
      <c r="B49" s="2">
        <v>12</v>
      </c>
      <c r="C49" s="2">
        <v>10.35</v>
      </c>
      <c r="D49" s="26">
        <f t="shared" si="5"/>
        <v>86.25</v>
      </c>
      <c r="E49" s="2">
        <v>6.9</v>
      </c>
      <c r="F49" s="97"/>
      <c r="G49" s="7"/>
      <c r="H49" s="22"/>
      <c r="I49" s="22"/>
      <c r="J49" s="22"/>
      <c r="K49" s="85"/>
      <c r="L49" s="86"/>
      <c r="M49" s="2"/>
      <c r="N49" s="137">
        <f t="shared" si="0"/>
        <v>0</v>
      </c>
      <c r="O49" s="119" t="s">
        <v>115</v>
      </c>
      <c r="P49" s="8"/>
      <c r="Q49" s="8"/>
      <c r="R49" s="137">
        <f t="shared" si="20"/>
        <v>0</v>
      </c>
      <c r="S49" s="99" t="s">
        <v>27</v>
      </c>
      <c r="T49" s="68">
        <v>8.5</v>
      </c>
      <c r="U49" s="9" t="s">
        <v>27</v>
      </c>
      <c r="V49" s="68">
        <v>8.5</v>
      </c>
      <c r="W49" s="9" t="s">
        <v>27</v>
      </c>
      <c r="X49" s="81">
        <v>7.1</v>
      </c>
      <c r="Y49" s="47"/>
    </row>
    <row r="50" spans="1:25" ht="13.8">
      <c r="A50" s="73" t="s">
        <v>50</v>
      </c>
      <c r="B50" s="2">
        <v>12.16</v>
      </c>
      <c r="C50" s="2">
        <v>10.57</v>
      </c>
      <c r="D50" s="26">
        <f t="shared" si="5"/>
        <v>86.924342105263165</v>
      </c>
      <c r="E50" s="2">
        <v>7.2</v>
      </c>
      <c r="F50" s="97"/>
      <c r="G50" s="7"/>
      <c r="H50" s="87"/>
      <c r="I50" s="87"/>
      <c r="J50" s="87"/>
      <c r="K50" s="87"/>
      <c r="L50" s="87"/>
      <c r="M50" s="2"/>
      <c r="N50" s="137">
        <f t="shared" si="0"/>
        <v>0</v>
      </c>
      <c r="O50" s="9" t="s">
        <v>116</v>
      </c>
      <c r="P50" s="8"/>
      <c r="Q50" s="8"/>
      <c r="R50" s="137">
        <f t="shared" si="20"/>
        <v>0</v>
      </c>
      <c r="S50" s="9" t="s">
        <v>28</v>
      </c>
      <c r="T50" s="68">
        <v>8.9</v>
      </c>
      <c r="U50" s="9" t="s">
        <v>28</v>
      </c>
      <c r="V50" s="68">
        <v>8.5</v>
      </c>
      <c r="W50" s="9" t="s">
        <v>28</v>
      </c>
      <c r="X50" s="81">
        <v>7.2</v>
      </c>
      <c r="Y50" s="47"/>
    </row>
    <row r="51" spans="1:25" ht="13.8">
      <c r="A51" s="73" t="s">
        <v>51</v>
      </c>
      <c r="B51" s="2">
        <v>12.12</v>
      </c>
      <c r="C51" s="2">
        <v>10.59</v>
      </c>
      <c r="D51" s="26">
        <f t="shared" si="5"/>
        <v>87.376237623762378</v>
      </c>
      <c r="E51" s="2">
        <v>7</v>
      </c>
      <c r="F51" s="97"/>
      <c r="G51" s="7"/>
      <c r="H51" s="22"/>
      <c r="I51" s="22"/>
      <c r="J51" s="22"/>
      <c r="K51" s="22"/>
      <c r="L51" s="22"/>
      <c r="M51" s="2"/>
      <c r="N51" s="137">
        <f t="shared" si="0"/>
        <v>0</v>
      </c>
      <c r="O51" s="9" t="s">
        <v>117</v>
      </c>
      <c r="P51" s="8"/>
      <c r="Q51" s="8"/>
      <c r="R51" s="137">
        <f t="shared" si="20"/>
        <v>0</v>
      </c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>
        <f>AVERAGE(B46:B51)</f>
        <v>10.540000000000001</v>
      </c>
      <c r="C52" s="25">
        <f>AVERAGE(C46:C51)</f>
        <v>9.1483333333333334</v>
      </c>
      <c r="D52" s="26">
        <f t="shared" si="5"/>
        <v>86.796331435800127</v>
      </c>
      <c r="E52" s="25">
        <f>AVERAGE(E46:E51)</f>
        <v>6.9833333333333343</v>
      </c>
      <c r="F52" s="27"/>
      <c r="G52" s="7"/>
      <c r="H52" s="22"/>
      <c r="I52" s="22"/>
      <c r="J52" s="22"/>
      <c r="K52" s="22"/>
      <c r="L52" s="23"/>
      <c r="M52" s="2"/>
      <c r="N52" s="137">
        <f t="shared" si="0"/>
        <v>0</v>
      </c>
      <c r="O52" s="28" t="s">
        <v>4</v>
      </c>
      <c r="P52" s="25" t="e">
        <f t="shared" ref="P52" si="21">AVERAGE(P46:P51)</f>
        <v>#DIV/0!</v>
      </c>
      <c r="Q52" s="25" t="e">
        <f t="shared" ref="Q52" si="22">AVERAGE(Q46:Q51)</f>
        <v>#DIV/0!</v>
      </c>
      <c r="R52" s="137" t="e">
        <f t="shared" ref="R52" si="23">IF(P52&gt;0,Q52/P52*100,0)</f>
        <v>#DIV/0!</v>
      </c>
      <c r="S52" s="9" t="s">
        <v>63</v>
      </c>
      <c r="T52" s="68">
        <v>8.5</v>
      </c>
      <c r="U52" s="9" t="s">
        <v>63</v>
      </c>
      <c r="V52" s="68">
        <v>8.4</v>
      </c>
      <c r="W52" s="9" t="s">
        <v>63</v>
      </c>
      <c r="X52" s="81">
        <v>7.2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137">
        <f t="shared" si="0"/>
        <v>0</v>
      </c>
      <c r="O53" s="169" t="s">
        <v>105</v>
      </c>
      <c r="P53" s="170"/>
      <c r="Q53" s="170"/>
      <c r="R53" s="171"/>
      <c r="S53" s="9" t="s">
        <v>31</v>
      </c>
      <c r="T53" s="68">
        <v>8.6999999999999993</v>
      </c>
      <c r="U53" s="9" t="s">
        <v>31</v>
      </c>
      <c r="V53" s="68">
        <v>8.4</v>
      </c>
      <c r="W53" s="9" t="s">
        <v>31</v>
      </c>
      <c r="X53" s="81">
        <v>7.2</v>
      </c>
      <c r="Y53" s="47"/>
    </row>
    <row r="54" spans="1:25" ht="13.8">
      <c r="A54" s="73" t="s">
        <v>46</v>
      </c>
      <c r="B54" s="2">
        <v>64.45</v>
      </c>
      <c r="C54" s="2">
        <v>56.38</v>
      </c>
      <c r="D54" s="26">
        <f t="shared" si="5"/>
        <v>87.478665632273078</v>
      </c>
      <c r="E54" s="2">
        <v>6.4</v>
      </c>
      <c r="F54" s="97"/>
      <c r="G54" s="7"/>
      <c r="H54" s="22"/>
      <c r="I54" s="22"/>
      <c r="J54" s="22"/>
      <c r="K54" s="22"/>
      <c r="L54" s="23"/>
      <c r="M54" s="2"/>
      <c r="N54" s="137">
        <f t="shared" si="0"/>
        <v>0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>
        <v>65.44</v>
      </c>
      <c r="C55" s="2">
        <v>56.54</v>
      </c>
      <c r="D55" s="26">
        <f t="shared" si="5"/>
        <v>86.399755501222501</v>
      </c>
      <c r="E55" s="2">
        <v>6.4</v>
      </c>
      <c r="F55" s="97"/>
      <c r="G55" s="89"/>
      <c r="H55" s="22"/>
      <c r="I55" s="22"/>
      <c r="J55" s="22"/>
      <c r="K55" s="22"/>
      <c r="L55" s="23"/>
      <c r="M55" s="2"/>
      <c r="N55" s="137">
        <f t="shared" si="0"/>
        <v>0</v>
      </c>
      <c r="O55" s="9" t="s">
        <v>114</v>
      </c>
      <c r="P55" s="2"/>
      <c r="Q55" s="2"/>
      <c r="R55" s="137">
        <f t="shared" ref="R55:R58" si="24">IF(P55&gt;0,Q55/P55*100,0)</f>
        <v>0</v>
      </c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>
        <v>65.55</v>
      </c>
      <c r="C56" s="2">
        <v>56.16</v>
      </c>
      <c r="D56" s="26">
        <f t="shared" si="5"/>
        <v>85.675057208237988</v>
      </c>
      <c r="E56" s="2">
        <v>6.2</v>
      </c>
      <c r="F56" s="97"/>
      <c r="G56" s="89"/>
      <c r="H56" s="22"/>
      <c r="I56" s="22"/>
      <c r="J56" s="22"/>
      <c r="K56" s="22"/>
      <c r="L56" s="23"/>
      <c r="M56" s="2"/>
      <c r="N56" s="137">
        <f t="shared" si="0"/>
        <v>0</v>
      </c>
      <c r="O56" s="119" t="s">
        <v>115</v>
      </c>
      <c r="P56" s="2"/>
      <c r="Q56" s="2"/>
      <c r="R56" s="137">
        <f t="shared" si="24"/>
        <v>0</v>
      </c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>
        <v>66.22</v>
      </c>
      <c r="C57" s="2">
        <v>56.35</v>
      </c>
      <c r="D57" s="26">
        <f t="shared" si="5"/>
        <v>85.095137420718828</v>
      </c>
      <c r="E57" s="2">
        <v>6.6</v>
      </c>
      <c r="F57" s="98"/>
      <c r="G57" s="89"/>
      <c r="H57" s="22"/>
      <c r="I57" s="22"/>
      <c r="J57" s="22"/>
      <c r="K57" s="22"/>
      <c r="L57" s="23"/>
      <c r="M57" s="2"/>
      <c r="N57" s="137">
        <f t="shared" si="0"/>
        <v>0</v>
      </c>
      <c r="O57" s="9" t="s">
        <v>116</v>
      </c>
      <c r="P57" s="2"/>
      <c r="Q57" s="2"/>
      <c r="R57" s="137">
        <f t="shared" si="24"/>
        <v>0</v>
      </c>
      <c r="S57" s="124" t="s">
        <v>4</v>
      </c>
      <c r="T57" s="25">
        <f>AVERAGE(T33:T56)</f>
        <v>8.17</v>
      </c>
      <c r="U57" s="28" t="s">
        <v>4</v>
      </c>
      <c r="V57" s="25">
        <f>AVERAGE(V33:V56)</f>
        <v>8.2333333333333361</v>
      </c>
      <c r="W57" s="28" t="s">
        <v>4</v>
      </c>
      <c r="X57" s="25">
        <f>AVERAGE(X33:X56)</f>
        <v>7.40625</v>
      </c>
      <c r="Y57" s="47"/>
    </row>
    <row r="58" spans="1:25" ht="13.8">
      <c r="A58" s="73" t="s">
        <v>50</v>
      </c>
      <c r="B58" s="2">
        <v>65.430000000000007</v>
      </c>
      <c r="C58" s="2">
        <v>56.24</v>
      </c>
      <c r="D58" s="26">
        <f t="shared" si="5"/>
        <v>85.954455142900798</v>
      </c>
      <c r="E58" s="2">
        <v>6.2</v>
      </c>
      <c r="F58" s="97"/>
      <c r="G58" s="89"/>
      <c r="H58" s="22"/>
      <c r="I58" s="22"/>
      <c r="J58" s="22"/>
      <c r="K58" s="22"/>
      <c r="L58" s="23"/>
      <c r="M58" s="2"/>
      <c r="N58" s="137">
        <f t="shared" si="0"/>
        <v>0</v>
      </c>
      <c r="O58" s="9" t="s">
        <v>117</v>
      </c>
      <c r="P58" s="2"/>
      <c r="Q58" s="2"/>
      <c r="R58" s="137">
        <f t="shared" si="24"/>
        <v>0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65.25</v>
      </c>
      <c r="C59" s="2">
        <v>56.46</v>
      </c>
      <c r="D59" s="26">
        <f t="shared" si="5"/>
        <v>86.52873563218391</v>
      </c>
      <c r="E59" s="2">
        <v>6.4</v>
      </c>
      <c r="F59" s="97"/>
      <c r="G59" s="89"/>
      <c r="H59" s="22"/>
      <c r="I59" s="22"/>
      <c r="J59" s="22"/>
      <c r="K59" s="22"/>
      <c r="L59" s="23"/>
      <c r="M59" s="2"/>
      <c r="N59" s="137">
        <f t="shared" si="0"/>
        <v>0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65.39</v>
      </c>
      <c r="C60" s="25">
        <f>AVERAGE(C54:C59)</f>
        <v>56.35499999999999</v>
      </c>
      <c r="D60" s="26">
        <f t="shared" si="5"/>
        <v>86.182902584493021</v>
      </c>
      <c r="E60" s="25">
        <f>AVERAGE(E54:E59)</f>
        <v>6.3666666666666671</v>
      </c>
      <c r="F60" s="27"/>
      <c r="G60" s="89"/>
      <c r="H60" s="22"/>
      <c r="I60" s="22"/>
      <c r="J60" s="22"/>
      <c r="K60" s="22"/>
      <c r="L60" s="23"/>
      <c r="M60" s="2"/>
      <c r="N60" s="137">
        <f t="shared" si="0"/>
        <v>0</v>
      </c>
      <c r="O60" s="28" t="s">
        <v>4</v>
      </c>
      <c r="P60" s="25" t="e">
        <f t="shared" ref="P60" si="25">AVERAGE(P54:P59)</f>
        <v>#DIV/0!</v>
      </c>
      <c r="Q60" s="25" t="e">
        <f t="shared" ref="Q60" si="26">AVERAGE(Q54:Q59)</f>
        <v>#DIV/0!</v>
      </c>
      <c r="R60" s="137" t="e">
        <f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137">
        <f t="shared" si="0"/>
        <v>0</v>
      </c>
      <c r="O61" s="178" t="s">
        <v>68</v>
      </c>
      <c r="P61" s="178"/>
      <c r="Q61" s="178"/>
      <c r="R61" s="178"/>
      <c r="S61" s="41"/>
      <c r="T61" s="60">
        <v>1</v>
      </c>
      <c r="U61" s="125">
        <v>710</v>
      </c>
      <c r="V61" s="108"/>
      <c r="W61" s="60">
        <v>1</v>
      </c>
      <c r="X61" s="62"/>
      <c r="Y61" s="47"/>
    </row>
    <row r="62" spans="1:25" ht="15">
      <c r="A62" s="73" t="s">
        <v>46</v>
      </c>
      <c r="B62" s="2">
        <v>12.1</v>
      </c>
      <c r="C62" s="2">
        <v>10.33</v>
      </c>
      <c r="D62" s="26">
        <f t="shared" si="5"/>
        <v>85.371900826446279</v>
      </c>
      <c r="E62" s="2">
        <v>7.1</v>
      </c>
      <c r="F62" s="2"/>
      <c r="G62" s="89"/>
      <c r="H62" s="22"/>
      <c r="I62" s="22"/>
      <c r="J62" s="22"/>
      <c r="K62" s="85"/>
      <c r="L62" s="86"/>
      <c r="M62" s="2"/>
      <c r="N62" s="137">
        <f t="shared" si="0"/>
        <v>0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840</v>
      </c>
      <c r="V62" s="108"/>
      <c r="W62" s="60">
        <v>2</v>
      </c>
      <c r="X62" s="62">
        <v>1160</v>
      </c>
      <c r="Y62" s="47"/>
    </row>
    <row r="63" spans="1:25" ht="15">
      <c r="A63" s="73" t="s">
        <v>47</v>
      </c>
      <c r="B63" s="2">
        <v>10.71</v>
      </c>
      <c r="C63" s="2">
        <v>9.14</v>
      </c>
      <c r="D63" s="26">
        <f t="shared" si="5"/>
        <v>85.340802987861807</v>
      </c>
      <c r="E63" s="2">
        <v>6.8</v>
      </c>
      <c r="F63" s="2"/>
      <c r="G63" s="89"/>
      <c r="H63" s="22"/>
      <c r="I63" s="22"/>
      <c r="J63" s="22"/>
      <c r="K63" s="22"/>
      <c r="L63" s="22"/>
      <c r="M63" s="2"/>
      <c r="N63" s="137">
        <f t="shared" si="0"/>
        <v>0</v>
      </c>
      <c r="O63" s="54" t="s">
        <v>9</v>
      </c>
      <c r="P63" s="8"/>
      <c r="Q63" s="8"/>
      <c r="R63" s="8"/>
      <c r="S63" s="41"/>
      <c r="T63" s="69">
        <v>3</v>
      </c>
      <c r="U63" s="125">
        <v>1083</v>
      </c>
      <c r="V63" s="108"/>
      <c r="W63" s="69">
        <v>3</v>
      </c>
      <c r="X63" s="62">
        <v>1011</v>
      </c>
      <c r="Y63" s="47"/>
    </row>
    <row r="64" spans="1:25" ht="15">
      <c r="A64" s="73" t="s">
        <v>48</v>
      </c>
      <c r="B64" s="2">
        <v>11.52</v>
      </c>
      <c r="C64" s="2">
        <v>9.64</v>
      </c>
      <c r="D64" s="26">
        <f t="shared" si="5"/>
        <v>83.680555555555571</v>
      </c>
      <c r="E64" s="2">
        <v>6.8</v>
      </c>
      <c r="F64" s="2"/>
      <c r="G64" s="89"/>
      <c r="H64" s="22"/>
      <c r="I64" s="22"/>
      <c r="J64" s="22"/>
      <c r="K64" s="22"/>
      <c r="L64" s="22"/>
      <c r="M64" s="2"/>
      <c r="N64" s="137">
        <f t="shared" si="0"/>
        <v>0</v>
      </c>
      <c r="O64" s="54" t="s">
        <v>14</v>
      </c>
      <c r="P64" s="8">
        <v>99.44</v>
      </c>
      <c r="Q64" s="8"/>
      <c r="R64" s="8"/>
      <c r="S64" s="41"/>
      <c r="T64" s="60">
        <v>4</v>
      </c>
      <c r="U64" s="125">
        <v>926</v>
      </c>
      <c r="V64" s="108"/>
      <c r="W64" s="60">
        <v>4</v>
      </c>
      <c r="X64" s="62">
        <v>590</v>
      </c>
      <c r="Y64" s="47"/>
    </row>
    <row r="65" spans="1:30" ht="15">
      <c r="A65" s="73" t="s">
        <v>49</v>
      </c>
      <c r="B65" s="2">
        <v>11.18</v>
      </c>
      <c r="C65" s="2">
        <v>9.3699999999999992</v>
      </c>
      <c r="D65" s="26">
        <f t="shared" si="5"/>
        <v>83.810375670840784</v>
      </c>
      <c r="E65" s="2">
        <v>6.9</v>
      </c>
      <c r="F65" s="2"/>
      <c r="G65" s="89"/>
      <c r="H65" s="22"/>
      <c r="I65" s="22"/>
      <c r="J65" s="22"/>
      <c r="K65" s="22"/>
      <c r="L65" s="23"/>
      <c r="M65" s="2"/>
      <c r="N65" s="137">
        <f t="shared" si="0"/>
        <v>0</v>
      </c>
      <c r="O65" s="54" t="s">
        <v>15</v>
      </c>
      <c r="P65" s="8">
        <v>99.27</v>
      </c>
      <c r="Q65" s="8"/>
      <c r="R65" s="8"/>
      <c r="S65" s="41"/>
      <c r="T65" s="60">
        <v>5</v>
      </c>
      <c r="U65" s="125">
        <v>901</v>
      </c>
      <c r="V65" s="108"/>
      <c r="W65" s="60">
        <v>5</v>
      </c>
      <c r="X65" s="62">
        <v>1345</v>
      </c>
      <c r="Y65" s="47"/>
      <c r="AB65" s="143"/>
      <c r="AC65" s="143"/>
      <c r="AD65" s="143"/>
    </row>
    <row r="66" spans="1:30" ht="15">
      <c r="A66" s="73" t="s">
        <v>50</v>
      </c>
      <c r="B66" s="2">
        <v>11.3</v>
      </c>
      <c r="C66" s="2">
        <v>9.64</v>
      </c>
      <c r="D66" s="26">
        <f t="shared" si="5"/>
        <v>85.309734513274336</v>
      </c>
      <c r="E66" s="2">
        <v>6.9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99.43</v>
      </c>
      <c r="Q66" s="8"/>
      <c r="R66" s="8"/>
      <c r="S66" s="41"/>
      <c r="T66" s="60">
        <v>6</v>
      </c>
      <c r="U66" s="125">
        <v>1134</v>
      </c>
      <c r="V66" s="108"/>
      <c r="W66" s="60">
        <v>6</v>
      </c>
      <c r="X66" s="62">
        <v>789</v>
      </c>
      <c r="Y66" s="47"/>
    </row>
    <row r="67" spans="1:30" ht="15">
      <c r="A67" s="73" t="s">
        <v>51</v>
      </c>
      <c r="B67" s="2">
        <v>12.6</v>
      </c>
      <c r="C67" s="2">
        <v>10.77</v>
      </c>
      <c r="D67" s="26">
        <f t="shared" si="5"/>
        <v>85.476190476190467</v>
      </c>
      <c r="E67" s="2">
        <v>6.9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99.4</v>
      </c>
      <c r="Q67" s="8"/>
      <c r="R67" s="8"/>
      <c r="S67" s="41"/>
      <c r="T67" s="60">
        <v>7</v>
      </c>
      <c r="U67" s="125"/>
      <c r="V67" s="108"/>
      <c r="W67" s="60">
        <v>7</v>
      </c>
      <c r="X67" s="62"/>
      <c r="Y67" s="47"/>
    </row>
    <row r="68" spans="1:30" ht="15.6">
      <c r="A68" s="71" t="s">
        <v>4</v>
      </c>
      <c r="B68" s="25">
        <f>AVERAGE(B62:B67)</f>
        <v>11.568333333333333</v>
      </c>
      <c r="C68" s="25">
        <f>AVERAGE(C62:C67)</f>
        <v>9.8149999999999995</v>
      </c>
      <c r="D68" s="26">
        <f t="shared" si="5"/>
        <v>84.843682466503381</v>
      </c>
      <c r="E68" s="25">
        <f>AVERAGE(E62:E67)</f>
        <v>6.8999999999999995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99.39</v>
      </c>
      <c r="Q68" s="8"/>
      <c r="R68" s="8"/>
      <c r="S68" s="41"/>
      <c r="T68" s="60">
        <v>8</v>
      </c>
      <c r="U68" s="125"/>
      <c r="V68" s="108"/>
      <c r="W68" s="102">
        <v>8</v>
      </c>
      <c r="X68" s="62"/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98.97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/>
      <c r="C70" s="143"/>
      <c r="D70" s="26">
        <f t="shared" si="5"/>
        <v>0</v>
      </c>
      <c r="E70" s="143"/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99.316666666666663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2"/>
      <c r="C71" s="2"/>
      <c r="D71" s="26">
        <f t="shared" si="5"/>
        <v>0</v>
      </c>
      <c r="E71" s="2"/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89" t="s">
        <v>106</v>
      </c>
      <c r="P71" s="189"/>
      <c r="Q71" s="189"/>
      <c r="R71" s="189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2"/>
      <c r="C72" s="2"/>
      <c r="D72" s="26">
        <f t="shared" si="5"/>
        <v>0</v>
      </c>
      <c r="E72" s="2"/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710</v>
      </c>
      <c r="V72" s="108"/>
      <c r="W72" s="60">
        <v>1</v>
      </c>
      <c r="X72" s="62">
        <v>600</v>
      </c>
      <c r="Y72" s="47"/>
    </row>
    <row r="73" spans="1:30" ht="15">
      <c r="A73" s="73" t="s">
        <v>49</v>
      </c>
      <c r="B73" s="2"/>
      <c r="C73" s="2"/>
      <c r="D73" s="26">
        <f t="shared" si="5"/>
        <v>0</v>
      </c>
      <c r="E73" s="2"/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3"/>
      <c r="P73" s="2"/>
      <c r="Q73" s="2"/>
      <c r="R73" s="137">
        <f t="shared" ref="R73:R78" si="31">IF(P73&gt;0,Q73/P73*100,0)</f>
        <v>0</v>
      </c>
      <c r="S73" s="138"/>
      <c r="T73" s="60">
        <v>2</v>
      </c>
      <c r="U73" s="125">
        <v>783</v>
      </c>
      <c r="V73" s="108"/>
      <c r="W73" s="60">
        <v>2</v>
      </c>
      <c r="X73" s="62">
        <v>1059</v>
      </c>
      <c r="Y73" s="47"/>
    </row>
    <row r="74" spans="1:30" ht="15">
      <c r="A74" s="73" t="s">
        <v>50</v>
      </c>
      <c r="B74" s="2"/>
      <c r="C74" s="2"/>
      <c r="D74" s="26">
        <f t="shared" si="5"/>
        <v>0</v>
      </c>
      <c r="E74" s="2"/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/>
      <c r="P74" s="2"/>
      <c r="Q74" s="2"/>
      <c r="R74" s="137">
        <f t="shared" si="31"/>
        <v>0</v>
      </c>
      <c r="S74" s="138"/>
      <c r="T74" s="69">
        <v>3</v>
      </c>
      <c r="U74" s="125">
        <v>1003</v>
      </c>
      <c r="V74" s="108"/>
      <c r="W74" s="69">
        <v>3</v>
      </c>
      <c r="X74" s="62">
        <v>1198</v>
      </c>
      <c r="Y74" s="47"/>
    </row>
    <row r="75" spans="1:30" ht="15">
      <c r="A75" s="73" t="s">
        <v>51</v>
      </c>
      <c r="B75" s="2"/>
      <c r="C75" s="2"/>
      <c r="D75" s="26">
        <f t="shared" si="5"/>
        <v>0</v>
      </c>
      <c r="E75" s="2"/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/>
      <c r="P75" s="2"/>
      <c r="Q75" s="2"/>
      <c r="R75" s="137">
        <f t="shared" si="31"/>
        <v>0</v>
      </c>
      <c r="S75" s="138"/>
      <c r="T75" s="60">
        <v>4</v>
      </c>
      <c r="U75" s="125">
        <v>1012</v>
      </c>
      <c r="V75" s="108"/>
      <c r="W75" s="60">
        <v>4</v>
      </c>
      <c r="X75" s="62">
        <v>750</v>
      </c>
      <c r="Y75" s="47"/>
    </row>
    <row r="76" spans="1:30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5"/>
        <v>#DIV/0!</v>
      </c>
      <c r="E76" s="25" t="e">
        <f>AVERAGE(E70:E75)</f>
        <v>#DIV/0!</v>
      </c>
      <c r="F76" s="92"/>
      <c r="G76" s="136" t="s">
        <v>4</v>
      </c>
      <c r="H76" s="25"/>
      <c r="I76" s="25"/>
      <c r="J76" s="25"/>
      <c r="K76" s="25">
        <f>SUM(K6:K75)</f>
        <v>34600</v>
      </c>
      <c r="L76" s="25">
        <f>AVERAGE(L6:L75)</f>
        <v>90.931111111111122</v>
      </c>
      <c r="M76" s="25">
        <f>AVERAGE(M6:M75)</f>
        <v>79.363703703703692</v>
      </c>
      <c r="N76" s="137">
        <f>IF(L76&gt;0,M76/L76*100,0)</f>
        <v>87.278933176926756</v>
      </c>
      <c r="O76" s="1"/>
      <c r="P76" s="2"/>
      <c r="Q76" s="2"/>
      <c r="R76" s="137">
        <f t="shared" si="31"/>
        <v>0</v>
      </c>
      <c r="S76" s="138"/>
      <c r="T76" s="60">
        <v>5</v>
      </c>
      <c r="U76" s="125">
        <v>1015</v>
      </c>
      <c r="V76" s="108"/>
      <c r="W76" s="60">
        <v>5</v>
      </c>
      <c r="X76" s="62">
        <v>1258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5" t="s">
        <v>107</v>
      </c>
      <c r="H77" s="176"/>
      <c r="I77" s="176"/>
      <c r="J77" s="176"/>
      <c r="K77" s="176"/>
      <c r="L77" s="176"/>
      <c r="M77" s="176"/>
      <c r="N77" s="177"/>
      <c r="O77" s="1"/>
      <c r="P77" s="2"/>
      <c r="Q77" s="2"/>
      <c r="R77" s="137">
        <f t="shared" si="31"/>
        <v>0</v>
      </c>
      <c r="S77" s="138"/>
      <c r="T77" s="60">
        <v>6</v>
      </c>
      <c r="U77" s="125">
        <v>1045</v>
      </c>
      <c r="V77" s="108"/>
      <c r="W77" s="60">
        <v>6</v>
      </c>
      <c r="X77" s="62">
        <v>1059</v>
      </c>
      <c r="Y77" s="47"/>
    </row>
    <row r="78" spans="1:30" ht="15">
      <c r="A78" s="73" t="s">
        <v>46</v>
      </c>
      <c r="B78" s="2"/>
      <c r="C78" s="2"/>
      <c r="D78" s="26">
        <f t="shared" si="5"/>
        <v>0</v>
      </c>
      <c r="E78" s="2"/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/>
      <c r="P78" s="2"/>
      <c r="Q78" s="2"/>
      <c r="R78" s="137">
        <f t="shared" si="31"/>
        <v>0</v>
      </c>
      <c r="S78" s="138"/>
      <c r="T78" s="60">
        <v>7</v>
      </c>
      <c r="U78" s="125"/>
      <c r="V78" s="108"/>
      <c r="W78" s="60">
        <v>7</v>
      </c>
      <c r="X78" s="62"/>
      <c r="Y78" s="47"/>
    </row>
    <row r="79" spans="1:30" ht="15.6">
      <c r="A79" s="73" t="s">
        <v>47</v>
      </c>
      <c r="B79" s="2"/>
      <c r="C79" s="2"/>
      <c r="D79" s="26">
        <f t="shared" ref="D79:D84" si="32">IF(B79&gt;0,C79/B79*100,0)</f>
        <v>0</v>
      </c>
      <c r="E79" s="2"/>
      <c r="F79" s="120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3">AVERAGE(P73:P78)</f>
        <v>#DIV/0!</v>
      </c>
      <c r="Q79" s="25" t="e">
        <f t="shared" ref="Q79" si="34">AVERAGE(Q73:Q78)</f>
        <v>#DIV/0!</v>
      </c>
      <c r="R79" s="137" t="e">
        <f t="shared" ref="R79" si="35">IF(P79&gt;0,Q79/P79*100,0)</f>
        <v>#DIV/0!</v>
      </c>
      <c r="S79" s="108"/>
      <c r="T79" s="60">
        <v>8</v>
      </c>
      <c r="U79" s="125"/>
      <c r="V79" s="108"/>
      <c r="W79" s="60">
        <v>8</v>
      </c>
      <c r="X79" s="62"/>
      <c r="Y79" s="47"/>
    </row>
    <row r="80" spans="1:30" ht="15" customHeight="1">
      <c r="A80" s="73" t="s">
        <v>48</v>
      </c>
      <c r="B80" s="2"/>
      <c r="C80" s="2"/>
      <c r="D80" s="26">
        <f t="shared" si="32"/>
        <v>0</v>
      </c>
      <c r="E80" s="2"/>
      <c r="F80" s="2"/>
      <c r="G80" s="138"/>
      <c r="H80" s="138"/>
      <c r="I80" s="138"/>
      <c r="J80" s="138"/>
      <c r="K80" s="138"/>
      <c r="L80" s="101"/>
      <c r="M80" s="101"/>
      <c r="N80" s="101"/>
      <c r="O80" s="189" t="s">
        <v>69</v>
      </c>
      <c r="P80" s="189"/>
      <c r="Q80" s="189"/>
      <c r="R80" s="189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2"/>
        <v>0</v>
      </c>
      <c r="E81" s="2"/>
      <c r="F81" s="5"/>
      <c r="G81" s="138"/>
      <c r="H81" s="138"/>
      <c r="I81" s="138"/>
      <c r="J81" s="138"/>
      <c r="K81" s="13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2"/>
        <v>0</v>
      </c>
      <c r="E82" s="2"/>
      <c r="F82" s="5"/>
      <c r="G82" s="138"/>
      <c r="H82" s="138"/>
      <c r="I82" s="138"/>
      <c r="J82" s="138"/>
      <c r="K82" s="138"/>
      <c r="L82" s="101"/>
      <c r="M82" s="101"/>
      <c r="N82" s="101"/>
      <c r="O82" s="3" t="s">
        <v>119</v>
      </c>
      <c r="P82" s="2">
        <v>90.8</v>
      </c>
      <c r="Q82" s="2">
        <v>56.04</v>
      </c>
      <c r="R82" s="2">
        <v>61.71</v>
      </c>
      <c r="S82" s="2">
        <v>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2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91"/>
      <c r="P83" s="2"/>
      <c r="Q83" s="2"/>
      <c r="R83" s="137">
        <f t="shared" ref="R83:R87" si="36">IF(P83&gt;0,Q83/P83*100,0)</f>
        <v>0</v>
      </c>
      <c r="S83" s="2"/>
      <c r="T83" s="60">
        <v>1</v>
      </c>
      <c r="U83" s="125"/>
      <c r="V83" s="108"/>
      <c r="W83" s="60">
        <v>1</v>
      </c>
      <c r="X83" s="62">
        <v>610</v>
      </c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2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1"/>
      <c r="P84" s="2"/>
      <c r="Q84" s="2"/>
      <c r="R84" s="137">
        <f t="shared" si="36"/>
        <v>0</v>
      </c>
      <c r="S84" s="5"/>
      <c r="T84" s="60">
        <v>2</v>
      </c>
      <c r="U84" s="125">
        <v>1157</v>
      </c>
      <c r="V84" s="108"/>
      <c r="W84" s="60">
        <v>2</v>
      </c>
      <c r="X84" s="62">
        <v>868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 t="e">
        <f>AVERAGE(L79:L84)</f>
        <v>#DIV/0!</v>
      </c>
      <c r="M85" s="25" t="e">
        <f>AVERAGE(M79:M84)</f>
        <v>#DIV/0!</v>
      </c>
      <c r="N85" s="137" t="e">
        <f t="shared" ref="N85" si="37">IF(L85&gt;0,M85/L85*100,0)</f>
        <v>#DIV/0!</v>
      </c>
      <c r="O85" s="1"/>
      <c r="P85" s="2"/>
      <c r="Q85" s="2"/>
      <c r="R85" s="137">
        <f t="shared" si="36"/>
        <v>0</v>
      </c>
      <c r="S85" s="5"/>
      <c r="T85" s="69">
        <v>3</v>
      </c>
      <c r="U85" s="125">
        <v>970</v>
      </c>
      <c r="V85" s="108"/>
      <c r="W85" s="69">
        <v>3</v>
      </c>
      <c r="X85" s="62">
        <v>1315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5" t="s">
        <v>108</v>
      </c>
      <c r="H86" s="176"/>
      <c r="I86" s="176"/>
      <c r="J86" s="176"/>
      <c r="K86" s="176"/>
      <c r="L86" s="176"/>
      <c r="M86" s="176"/>
      <c r="N86" s="177"/>
      <c r="O86" s="1"/>
      <c r="P86" s="2"/>
      <c r="Q86" s="2"/>
      <c r="R86" s="137">
        <f t="shared" si="36"/>
        <v>0</v>
      </c>
      <c r="S86" s="5"/>
      <c r="T86" s="60">
        <v>4</v>
      </c>
      <c r="U86" s="125">
        <v>985</v>
      </c>
      <c r="V86" s="108"/>
      <c r="W86" s="60">
        <v>4</v>
      </c>
      <c r="X86" s="62">
        <v>762</v>
      </c>
      <c r="Y86" s="47"/>
    </row>
    <row r="87" spans="1:29" ht="15">
      <c r="A87" s="73" t="s">
        <v>46</v>
      </c>
      <c r="B87" s="8">
        <v>4.3600000000000003</v>
      </c>
      <c r="C87" s="8">
        <v>3.92</v>
      </c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6"/>
        <v>0</v>
      </c>
      <c r="S87" s="5"/>
      <c r="T87" s="60">
        <v>5</v>
      </c>
      <c r="U87" s="125">
        <v>1431</v>
      </c>
      <c r="V87" s="108"/>
      <c r="W87" s="60">
        <v>5</v>
      </c>
      <c r="X87" s="62">
        <v>1000</v>
      </c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>
        <f t="shared" ref="P88" si="38">AVERAGE(P82:P87)</f>
        <v>90.8</v>
      </c>
      <c r="Q88" s="25">
        <f t="shared" ref="Q88" si="39">AVERAGE(Q82:Q87)</f>
        <v>56.04</v>
      </c>
      <c r="R88" s="137">
        <f t="shared" ref="R88" si="40">IF(P88&gt;0,Q88/P88*100,0)</f>
        <v>61.718061674008808</v>
      </c>
      <c r="S88" s="132"/>
      <c r="T88" s="60">
        <v>6</v>
      </c>
      <c r="U88" s="125">
        <v>840</v>
      </c>
      <c r="V88" s="108"/>
      <c r="W88" s="60">
        <v>6</v>
      </c>
      <c r="X88" s="62">
        <v>1172</v>
      </c>
      <c r="Y88" s="47"/>
    </row>
    <row r="89" spans="1:29" ht="15">
      <c r="A89" s="73" t="s">
        <v>48</v>
      </c>
      <c r="B89" s="8">
        <v>4.91</v>
      </c>
      <c r="C89" s="8">
        <v>4.17</v>
      </c>
      <c r="D89" s="8">
        <v>4.12</v>
      </c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5"/>
      <c r="V89" s="108"/>
      <c r="W89" s="60">
        <v>7</v>
      </c>
      <c r="X89" s="62"/>
      <c r="Y89" s="47"/>
    </row>
    <row r="90" spans="1:29" ht="15">
      <c r="A90" s="73" t="s">
        <v>49</v>
      </c>
      <c r="B90" s="2">
        <v>5.94</v>
      </c>
      <c r="C90" s="8">
        <v>2.56</v>
      </c>
      <c r="D90" s="8">
        <v>2.4700000000000002</v>
      </c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6">
        <v>8</v>
      </c>
      <c r="U90" s="127"/>
      <c r="V90" s="128"/>
      <c r="W90" s="60">
        <v>8</v>
      </c>
      <c r="X90" s="62"/>
      <c r="Y90" s="47"/>
    </row>
    <row r="91" spans="1:29" ht="15">
      <c r="A91" s="73" t="s">
        <v>50</v>
      </c>
      <c r="B91" s="2">
        <v>4.05</v>
      </c>
      <c r="C91" s="2">
        <v>5.66</v>
      </c>
      <c r="D91" s="8">
        <v>4.7</v>
      </c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60" t="s">
        <v>122</v>
      </c>
      <c r="P91" s="161"/>
      <c r="Q91" s="161"/>
      <c r="R91" s="161"/>
      <c r="S91" s="161"/>
      <c r="T91" s="161"/>
      <c r="U91" s="161"/>
      <c r="V91" s="162"/>
      <c r="W91" s="129"/>
      <c r="X91" s="129"/>
      <c r="Y91" s="131"/>
    </row>
    <row r="92" spans="1:29" ht="15">
      <c r="A92" s="73" t="s">
        <v>51</v>
      </c>
      <c r="B92" s="2">
        <v>3.96</v>
      </c>
      <c r="C92" s="2">
        <v>4.07</v>
      </c>
      <c r="D92" s="8">
        <v>5.37</v>
      </c>
      <c r="E92" s="8"/>
      <c r="F92" s="8"/>
      <c r="G92" s="3"/>
      <c r="H92" s="3"/>
      <c r="I92" s="3"/>
      <c r="J92" s="3"/>
      <c r="K92" s="75"/>
      <c r="L92" s="101"/>
      <c r="M92" s="101"/>
      <c r="N92" s="101"/>
      <c r="O92" s="3"/>
      <c r="P92" s="3"/>
      <c r="Q92" s="3"/>
      <c r="R92" s="3"/>
      <c r="S92" s="138"/>
      <c r="T92" s="144"/>
      <c r="U92" s="138"/>
      <c r="V92" s="138"/>
      <c r="W92" s="130"/>
      <c r="X92" s="130"/>
      <c r="Y92" s="130"/>
    </row>
    <row r="93" spans="1:29" ht="15.6">
      <c r="A93" s="28" t="s">
        <v>4</v>
      </c>
      <c r="B93" s="25">
        <f t="shared" ref="B93:F93" si="41">AVERAGE(B87:B92)</f>
        <v>4.6440000000000001</v>
      </c>
      <c r="C93" s="25">
        <f t="shared" si="41"/>
        <v>4.0760000000000005</v>
      </c>
      <c r="D93" s="25">
        <f t="shared" si="41"/>
        <v>4.165</v>
      </c>
      <c r="E93" s="25" t="e">
        <f t="shared" si="41"/>
        <v>#DIV/0!</v>
      </c>
      <c r="F93" s="25" t="e">
        <f t="shared" si="41"/>
        <v>#DIV/0!</v>
      </c>
      <c r="G93" s="3"/>
      <c r="H93" s="3"/>
      <c r="I93" s="3"/>
      <c r="J93" s="3"/>
      <c r="K93" s="75"/>
      <c r="L93" s="101"/>
      <c r="M93" s="101"/>
      <c r="N93" s="101"/>
      <c r="O93" s="3"/>
      <c r="P93" s="2"/>
      <c r="Q93" s="2"/>
      <c r="R93" s="138"/>
      <c r="S93" s="138"/>
      <c r="T93" s="138"/>
      <c r="U93" s="138"/>
      <c r="V93" s="138"/>
      <c r="W93" s="42"/>
      <c r="X93" s="42"/>
      <c r="Y93" s="43"/>
    </row>
    <row r="94" spans="1:29" ht="15.6">
      <c r="A94" s="160" t="s">
        <v>93</v>
      </c>
      <c r="B94" s="161"/>
      <c r="C94" s="161"/>
      <c r="D94" s="161"/>
      <c r="E94" s="162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2">AVERAGE(L88:L93)</f>
        <v>#DIV/0!</v>
      </c>
      <c r="M94" s="25" t="e">
        <f t="shared" ref="M94" si="43">AVERAGE(M88:M93)</f>
        <v>#DIV/0!</v>
      </c>
      <c r="N94" s="137" t="e">
        <f t="shared" ref="N94" si="44">IF(L94&gt;0,M94/L94*100,0)</f>
        <v>#DIV/0!</v>
      </c>
      <c r="O94" s="1"/>
      <c r="P94" s="2"/>
      <c r="Q94" s="2"/>
      <c r="R94" s="138"/>
      <c r="S94" s="138"/>
      <c r="T94" s="138"/>
      <c r="U94" s="138"/>
      <c r="V94" s="138"/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86" t="s">
        <v>110</v>
      </c>
      <c r="H95" s="187"/>
      <c r="I95" s="187"/>
      <c r="J95" s="187"/>
      <c r="K95" s="187"/>
      <c r="L95" s="187"/>
      <c r="M95" s="187"/>
      <c r="N95" s="188"/>
      <c r="O95" s="1"/>
      <c r="P95" s="2"/>
      <c r="Q95" s="2"/>
      <c r="R95" s="138"/>
      <c r="S95" s="138"/>
      <c r="T95" s="138"/>
      <c r="U95" s="138"/>
      <c r="V95" s="13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>
        <v>2.84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>
        <v>0.59722222222222221</v>
      </c>
      <c r="H97" s="3" t="s">
        <v>121</v>
      </c>
      <c r="I97" s="1">
        <v>9</v>
      </c>
      <c r="J97" s="1">
        <v>1</v>
      </c>
      <c r="K97" s="1">
        <v>2800</v>
      </c>
      <c r="L97" s="1">
        <v>93.92</v>
      </c>
      <c r="M97" s="1">
        <v>55.32</v>
      </c>
      <c r="N97" s="137">
        <f t="shared" ref="N97:N102" si="45">IF(L97&gt;0,M97/L97*100,0)</f>
        <v>58.901192504258951</v>
      </c>
      <c r="O97" s="138"/>
      <c r="P97" s="138"/>
      <c r="Q97" s="138"/>
      <c r="R97" s="138"/>
      <c r="S97" s="138"/>
      <c r="T97" s="138"/>
      <c r="U97" s="138"/>
      <c r="V97" s="13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>
        <v>3.8</v>
      </c>
      <c r="G98" s="91">
        <v>2.7777777777777776E-2</v>
      </c>
      <c r="H98" s="3" t="s">
        <v>121</v>
      </c>
      <c r="I98" s="1">
        <v>9</v>
      </c>
      <c r="J98" s="1">
        <v>2</v>
      </c>
      <c r="K98" s="1">
        <v>2800</v>
      </c>
      <c r="L98" s="1">
        <v>94.32</v>
      </c>
      <c r="M98" s="1">
        <v>57.88</v>
      </c>
      <c r="N98" s="137">
        <f t="shared" si="45"/>
        <v>61.365564037319764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50.2</v>
      </c>
      <c r="C99" s="108"/>
      <c r="D99" s="6" t="s">
        <v>13</v>
      </c>
      <c r="E99" s="5">
        <v>3.09</v>
      </c>
      <c r="G99" s="91"/>
      <c r="H99" s="3"/>
      <c r="I99" s="1"/>
      <c r="J99" s="4"/>
      <c r="K99" s="1"/>
      <c r="L99" s="1"/>
      <c r="M99" s="1"/>
      <c r="N99" s="137">
        <f t="shared" si="45"/>
        <v>0</v>
      </c>
      <c r="O99" s="172" t="s">
        <v>88</v>
      </c>
      <c r="P99" s="173"/>
      <c r="Q99" s="173"/>
      <c r="R99" s="173"/>
      <c r="S99" s="173"/>
      <c r="T99" s="173"/>
      <c r="U99" s="173"/>
      <c r="V99" s="174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54</v>
      </c>
      <c r="C100" s="108"/>
      <c r="D100" s="90" t="s">
        <v>16</v>
      </c>
      <c r="E100" s="5">
        <v>2.0499999999999998</v>
      </c>
      <c r="G100" s="91"/>
      <c r="H100" s="3"/>
      <c r="I100" s="1"/>
      <c r="J100" s="4"/>
      <c r="K100" s="1"/>
      <c r="L100" s="1"/>
      <c r="M100" s="1"/>
      <c r="N100" s="137">
        <f t="shared" si="45"/>
        <v>0</v>
      </c>
      <c r="O100" s="91">
        <v>0.36805555555555558</v>
      </c>
      <c r="P100" s="3" t="s">
        <v>120</v>
      </c>
      <c r="Q100" s="1">
        <v>8</v>
      </c>
      <c r="R100" s="1">
        <v>25</v>
      </c>
      <c r="S100" s="1">
        <v>2800</v>
      </c>
      <c r="T100" s="2">
        <v>91.92</v>
      </c>
      <c r="U100" s="2">
        <v>70.760000000000005</v>
      </c>
      <c r="V100" s="2">
        <v>76.97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50.8</v>
      </c>
      <c r="C101" s="108"/>
      <c r="D101" s="90" t="s">
        <v>61</v>
      </c>
      <c r="E101" s="5">
        <v>3.17</v>
      </c>
      <c r="G101" s="91"/>
      <c r="H101" s="3"/>
      <c r="I101" s="1"/>
      <c r="J101" s="4"/>
      <c r="K101" s="1"/>
      <c r="L101" s="1"/>
      <c r="M101" s="1"/>
      <c r="N101" s="137">
        <f t="shared" si="45"/>
        <v>0</v>
      </c>
      <c r="O101" s="91">
        <v>0.58680555555555558</v>
      </c>
      <c r="P101" s="3" t="s">
        <v>120</v>
      </c>
      <c r="Q101" s="1">
        <v>8</v>
      </c>
      <c r="R101" s="1">
        <v>29</v>
      </c>
      <c r="S101" s="1">
        <v>2800</v>
      </c>
      <c r="T101" s="2">
        <v>90.8</v>
      </c>
      <c r="U101" s="2">
        <v>75.239999999999995</v>
      </c>
      <c r="V101" s="2">
        <v>80.66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46">AVERAGE(B96:B101)</f>
        <v>51.666666666666664</v>
      </c>
      <c r="C102" s="108"/>
      <c r="D102" s="26" t="s">
        <v>4</v>
      </c>
      <c r="E102" s="25">
        <f t="shared" ref="E102" si="47">AVERAGE(E96:E101)</f>
        <v>2.99</v>
      </c>
      <c r="G102" s="91"/>
      <c r="H102" s="3"/>
      <c r="I102" s="1"/>
      <c r="J102" s="4"/>
      <c r="K102" s="1"/>
      <c r="L102" s="1"/>
      <c r="M102" s="1"/>
      <c r="N102" s="137">
        <f t="shared" si="45"/>
        <v>0</v>
      </c>
      <c r="O102" s="91">
        <v>0.84027777777777779</v>
      </c>
      <c r="P102" s="3" t="s">
        <v>120</v>
      </c>
      <c r="Q102" s="1">
        <v>8</v>
      </c>
      <c r="R102" s="4">
        <v>35</v>
      </c>
      <c r="S102" s="1">
        <v>2800</v>
      </c>
      <c r="T102" s="2">
        <v>91.88</v>
      </c>
      <c r="U102" s="2">
        <v>70.52</v>
      </c>
      <c r="V102" s="2">
        <v>76.75</v>
      </c>
      <c r="W102" s="42"/>
      <c r="X102" s="42"/>
      <c r="Y102" s="43"/>
      <c r="AA102" s="45"/>
      <c r="AB102" s="45"/>
      <c r="AC102" s="45"/>
    </row>
    <row r="103" spans="1:29" ht="15.6">
      <c r="A103" s="160" t="s">
        <v>94</v>
      </c>
      <c r="B103" s="161"/>
      <c r="C103" s="161"/>
      <c r="D103" s="161"/>
      <c r="E103" s="162"/>
      <c r="G103" s="28" t="s">
        <v>4</v>
      </c>
      <c r="H103" s="25"/>
      <c r="I103" s="25"/>
      <c r="J103" s="25"/>
      <c r="K103" s="25">
        <f t="shared" ref="K103" si="48">AVERAGE(K97:K102)</f>
        <v>2800</v>
      </c>
      <c r="L103" s="25">
        <f t="shared" ref="L103" si="49">AVERAGE(L97:L102)</f>
        <v>94.12</v>
      </c>
      <c r="M103" s="25">
        <f t="shared" ref="M103" si="50">AVERAGE(M97:M102)</f>
        <v>56.6</v>
      </c>
      <c r="N103" s="137">
        <f t="shared" ref="N103" si="51">IF(L103&gt;0,M103/L103*100,0)</f>
        <v>60.135996600084994</v>
      </c>
      <c r="O103" s="91">
        <v>0.97916666666666663</v>
      </c>
      <c r="P103" s="3" t="s">
        <v>120</v>
      </c>
      <c r="Q103" s="1">
        <v>8</v>
      </c>
      <c r="R103" s="4">
        <v>41</v>
      </c>
      <c r="S103" s="1">
        <v>2800</v>
      </c>
      <c r="T103" s="2">
        <v>92.2</v>
      </c>
      <c r="U103" s="2">
        <v>69.08</v>
      </c>
      <c r="V103" s="2">
        <v>74.92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6" t="s">
        <v>111</v>
      </c>
      <c r="H104" s="187"/>
      <c r="I104" s="187"/>
      <c r="J104" s="187"/>
      <c r="K104" s="187"/>
      <c r="L104" s="187"/>
      <c r="M104" s="187"/>
      <c r="N104" s="188"/>
      <c r="O104" s="91">
        <v>0.10069444444444443</v>
      </c>
      <c r="P104" s="3" t="s">
        <v>120</v>
      </c>
      <c r="Q104" s="1">
        <v>8</v>
      </c>
      <c r="R104" s="4">
        <v>47</v>
      </c>
      <c r="S104" s="1">
        <v>2800</v>
      </c>
      <c r="T104" s="2">
        <v>91.64</v>
      </c>
      <c r="U104" s="2">
        <v>68.84</v>
      </c>
      <c r="V104" s="2">
        <v>75.12</v>
      </c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22"/>
      <c r="P106" s="22"/>
      <c r="Q106" s="89"/>
      <c r="R106" s="22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22"/>
      <c r="P107" s="22"/>
      <c r="Q107" s="89"/>
      <c r="R107" s="22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22"/>
      <c r="P108" s="22"/>
      <c r="Q108" s="89"/>
      <c r="R108" s="22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22"/>
      <c r="P109" s="22"/>
      <c r="Q109" s="89"/>
      <c r="R109" s="22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22"/>
      <c r="P110" s="22"/>
      <c r="Q110" s="89"/>
      <c r="R110" s="22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52">AVERAGE(B105:B110)</f>
        <v>#DIV/0!</v>
      </c>
      <c r="C111" s="108"/>
      <c r="D111" s="26" t="s">
        <v>4</v>
      </c>
      <c r="E111" s="25" t="e">
        <f t="shared" ref="E111" si="53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22"/>
      <c r="P111" s="22"/>
      <c r="Q111" s="89"/>
      <c r="R111" s="22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 t="e">
        <f t="shared" ref="L112" si="54">AVERAGE(L106:L111)</f>
        <v>#DIV/0!</v>
      </c>
      <c r="M112" s="25" t="e">
        <f t="shared" ref="M112" si="55">AVERAGE(M106:M111)</f>
        <v>#DIV/0!</v>
      </c>
      <c r="N112" s="137" t="e">
        <f t="shared" ref="N112" si="56">IF(L112&gt;0,M112/L112*100,0)</f>
        <v>#DIV/0!</v>
      </c>
      <c r="O112" s="28" t="s">
        <v>4</v>
      </c>
      <c r="P112" s="25"/>
      <c r="Q112" s="25"/>
      <c r="R112" s="137"/>
      <c r="S112" s="1">
        <f>SUM(S100:S111)</f>
        <v>14000</v>
      </c>
      <c r="T112" s="25">
        <f>AVERAGE(T100:T111)</f>
        <v>91.688000000000002</v>
      </c>
      <c r="U112" s="25">
        <f>AVERAGE(U100:U111)</f>
        <v>70.887999999999991</v>
      </c>
      <c r="V112" s="25">
        <f>AVERAGE(V100:V111)</f>
        <v>76.884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2021-10-01T18:18:05Z</cp:lastPrinted>
  <dcterms:created xsi:type="dcterms:W3CDTF">2006-10-21T09:11:40Z</dcterms:created>
  <dcterms:modified xsi:type="dcterms:W3CDTF">2021-10-01T18:18:14Z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