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82" i="3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V112"/>
  <c r="U112"/>
  <c r="T112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88" l="1"/>
  <c r="D84"/>
  <c r="N112"/>
  <c r="R79"/>
  <c r="R60"/>
  <c r="R52"/>
  <c r="R36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<sst xmlns="http://schemas.openxmlformats.org/spreadsheetml/2006/main" count="620" uniqueCount="152">
  <si>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</si>
  <si>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</si>
  <si>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</si>
  <si>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</si>
  <si>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</si>
  <si>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</si>
  <si>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</si>
  <si>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</si>
  <si>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</si>
  <si>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</si>
  <si>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</si>
  <si>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</si>
  <si>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</si>
  <si>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</si>
  <si>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</si>
  <si>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</si>
  <si>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</si>
  <si>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</si>
  <si>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</si>
  <si>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</si>
  <si>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</si>
  <si>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</si>
  <si>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</si>
  <si>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</si>
  <si>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</si>
  <si>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</si>
  <si>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</si>
  <si>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</si>
  <si>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</si>
  <si>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</si>
  <si>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</si>
  <si>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</si>
  <si>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</si>
  <si>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</si>
  <si>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</si>
  <si>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</si>
  <si>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</si>
  <si>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</si>
  <si>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</si>
  <si>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</si>
  <si>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</si>
  <si>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</si>
  <si>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</si>
  <si>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</si>
  <si>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</si>
  <si>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</si>
  <si>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</si>
  <si>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</si>
  <si>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</si>
  <si>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</si>
  <si>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</si>
  <si>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</si>
  <si>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</si>
  <si>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</si>
  <si>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</si>
  <si>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</si>
  <si>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</si>
  <si>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</si>
  <si>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</si>
  <si>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</si>
  <si>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</si>
  <si>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</si>
  <si>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</si>
  <si>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</si>
  <si>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</si>
  <si>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</si>
  <si>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</si>
  <si>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</si>
  <si>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</si>
  <si>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</si>
  <si>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</si>
  <si>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</si>
  <si>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</si>
  <si>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</si>
  <si>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</si>
  <si>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</si>
  <si>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</si>
  <si>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</si>
  <si>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</si>
  <si>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</si>
  <si>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</si>
  <si>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</si>
  <si>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</si>
  <si>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</si>
  <si>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</si>
  <si>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</si>
  <si>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</si>
  <si>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</si>
  <si>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</si>
  <si>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</si>
  <si>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</si>
  <si>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</si>
  <si>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</si>
  <si>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</si>
  <si>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</si>
  <si>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</si>
  <si>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</si>
  <si>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</si>
  <si>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</si>
  <si>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</si>
  <si>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</si>
  <si>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</si>
  <si>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</si>
  <si>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</si>
  <si>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</si>
  <si>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</si>
  <si>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</si>
  <si>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</si>
  <si>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</si>
  <si>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</si>
  <si>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</si>
  <si>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</si>
  <si>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</si>
  <si>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</si>
  <si>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</si>
  <si>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</si>
  <si>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</si>
  <si>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</si>
  <si>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</si>
  <si>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6:05AM</t>
  </si>
  <si>
    <t>A</t>
  </si>
  <si>
    <t>6:00AM</t>
  </si>
  <si>
    <t>B</t>
  </si>
  <si>
    <t>6;00AM</t>
  </si>
  <si>
    <t>C</t>
  </si>
  <si>
    <t>6:00 AM 1 DESCARGA</t>
  </si>
  <si>
    <t>B- 9</t>
  </si>
  <si>
    <t>7:00AM</t>
  </si>
  <si>
    <t>8:10 AM SEMILLA</t>
  </si>
  <si>
    <t>C_ 9</t>
  </si>
  <si>
    <t>8:40AM</t>
  </si>
  <si>
    <t>9:30 AM I CORTE</t>
  </si>
  <si>
    <t>C-9</t>
  </si>
  <si>
    <t>9:40AM</t>
  </si>
  <si>
    <t>9:45AM</t>
  </si>
  <si>
    <t>10:30AM</t>
  </si>
  <si>
    <t>2DESACARGA10:30AM</t>
  </si>
  <si>
    <t>10:00AM</t>
  </si>
  <si>
    <t>2DESCARGA11:10AM</t>
  </si>
  <si>
    <t>DESCARGA 4:30 P.M</t>
  </si>
  <si>
    <t>4:325 P</t>
  </si>
  <si>
    <t>6:00 P.M</t>
  </si>
  <si>
    <t>II DESCARGA 9:20 P.M</t>
  </si>
  <si>
    <t>a</t>
  </si>
  <si>
    <t>12:35AM</t>
  </si>
  <si>
    <t>12:50AM</t>
  </si>
  <si>
    <t>1:10AM</t>
  </si>
  <si>
    <t>2:05AM</t>
  </si>
  <si>
    <t>2DESCARGA2:15AM</t>
  </si>
  <si>
    <t>2:00AM</t>
  </si>
  <si>
    <t>5"00 AM</t>
  </si>
  <si>
    <t>4:50AM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</si>
</sst>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Border="1" applyProtection="1">
      <protection locked="0"/>
    </xf>
    <xf numFmtId="18" fontId="3" fillId="0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1" zoomScale="80" zoomScaleNormal="80" workbookViewId="0">
      <selection activeCell="Q56" sqref="Q5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</v>
      </c>
      <c r="D3" s="57" t="s">
        <v>78</v>
      </c>
      <c r="E3" s="29">
        <v>44474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119</v>
      </c>
      <c r="H6" s="3" t="s">
        <v>120</v>
      </c>
      <c r="I6" s="3">
        <v>6</v>
      </c>
      <c r="J6" s="3">
        <v>238</v>
      </c>
      <c r="K6" s="3">
        <v>1100</v>
      </c>
      <c r="L6" s="8">
        <v>90.9</v>
      </c>
      <c r="M6" s="2">
        <v>78.2</v>
      </c>
      <c r="N6" s="137">
        <f t="shared" ref="N6:N69" si="0">IF(L6&gt;0,M6/L6*100,0)</f>
        <v>86.028602860286028</v>
      </c>
      <c r="O6" s="9" t="s">
        <v>114</v>
      </c>
      <c r="P6" s="2">
        <v>64.319999999999993</v>
      </c>
      <c r="Q6" s="2">
        <v>56.24</v>
      </c>
      <c r="R6" s="137">
        <f t="shared" ref="R6:R10" si="1">IF(P6&gt;0,Q6/P6*100,0)</f>
        <v>87.43781094527364</v>
      </c>
      <c r="S6" s="9" t="s">
        <v>24</v>
      </c>
      <c r="T6" s="68"/>
      <c r="U6" s="9" t="s">
        <v>150</v>
      </c>
      <c r="V6" s="68"/>
      <c r="W6" s="9" t="s">
        <v>24</v>
      </c>
      <c r="X6" s="68">
        <v>6.3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0.27083333333333331</v>
      </c>
      <c r="H7" s="3" t="s">
        <v>120</v>
      </c>
      <c r="I7" s="1">
        <v>7</v>
      </c>
      <c r="J7" s="1">
        <v>239</v>
      </c>
      <c r="K7" s="1">
        <v>1800</v>
      </c>
      <c r="L7" s="2">
        <v>91.18</v>
      </c>
      <c r="M7" s="2">
        <v>79.56</v>
      </c>
      <c r="N7" s="137">
        <f t="shared" si="0"/>
        <v>87.255977187979823</v>
      </c>
      <c r="O7" s="119" t="s">
        <v>115</v>
      </c>
      <c r="P7" s="2">
        <v>62.47</v>
      </c>
      <c r="Q7" s="2">
        <v>53.8</v>
      </c>
      <c r="R7" s="137">
        <f t="shared" si="1"/>
        <v>86.12133824235633</v>
      </c>
      <c r="S7" s="9" t="s">
        <v>25</v>
      </c>
      <c r="T7" s="68">
        <v>7.1</v>
      </c>
      <c r="U7" s="119">
        <v>0.25</v>
      </c>
      <c r="V7" s="68">
        <v>6.5</v>
      </c>
      <c r="W7" s="9" t="s">
        <v>25</v>
      </c>
      <c r="X7" s="68">
        <v>7.1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127</v>
      </c>
      <c r="H8" s="3" t="s">
        <v>120</v>
      </c>
      <c r="I8" s="1">
        <v>3</v>
      </c>
      <c r="J8" s="1">
        <v>240</v>
      </c>
      <c r="K8" s="1">
        <v>900</v>
      </c>
      <c r="L8" s="2">
        <v>91.12</v>
      </c>
      <c r="M8" s="2">
        <v>79.2</v>
      </c>
      <c r="N8" s="137">
        <f t="shared" si="0"/>
        <v>86.918349429323968</v>
      </c>
      <c r="O8" s="9" t="s">
        <v>116</v>
      </c>
      <c r="P8" s="2">
        <v>61.1</v>
      </c>
      <c r="Q8" s="2">
        <v>53.18</v>
      </c>
      <c r="R8" s="137">
        <f t="shared" si="1"/>
        <v>87.037643207855979</v>
      </c>
      <c r="S8" s="9" t="s">
        <v>26</v>
      </c>
      <c r="T8" s="68">
        <v>7.1</v>
      </c>
      <c r="U8" s="9" t="s">
        <v>26</v>
      </c>
      <c r="V8" s="68">
        <v>6.9</v>
      </c>
      <c r="W8" s="9" t="s">
        <v>26</v>
      </c>
      <c r="X8" s="68">
        <v>6.9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>
        <v>0.3125</v>
      </c>
      <c r="H9" s="3" t="s">
        <v>120</v>
      </c>
      <c r="I9" s="1">
        <v>2</v>
      </c>
      <c r="J9" s="1">
        <v>241</v>
      </c>
      <c r="K9" s="1">
        <v>900</v>
      </c>
      <c r="L9" s="2">
        <v>91.04</v>
      </c>
      <c r="M9" s="2">
        <v>78.959999999999994</v>
      </c>
      <c r="N9" s="137">
        <f t="shared" si="0"/>
        <v>86.731107205623886</v>
      </c>
      <c r="O9" s="9" t="s">
        <v>117</v>
      </c>
      <c r="P9" s="2">
        <v>66.650000000000006</v>
      </c>
      <c r="Q9" s="2">
        <v>56.96</v>
      </c>
      <c r="R9" s="137">
        <f t="shared" si="1"/>
        <v>85.461365341335323</v>
      </c>
      <c r="S9" s="9" t="s">
        <v>39</v>
      </c>
      <c r="T9" s="68">
        <v>6.8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0.31597222222222221</v>
      </c>
      <c r="H10" s="3" t="s">
        <v>120</v>
      </c>
      <c r="I10" s="1">
        <v>4</v>
      </c>
      <c r="J10" s="1">
        <v>242</v>
      </c>
      <c r="K10" s="1">
        <v>900</v>
      </c>
      <c r="L10" s="2">
        <v>91.12</v>
      </c>
      <c r="M10" s="2">
        <v>78.8</v>
      </c>
      <c r="N10" s="137">
        <f t="shared" si="0"/>
        <v>86.479367866549595</v>
      </c>
      <c r="O10" s="28" t="s">
        <v>4</v>
      </c>
      <c r="P10" s="25">
        <f t="shared" ref="P10" si="3">AVERAGE(P4:P9)</f>
        <v>63.634999999999998</v>
      </c>
      <c r="Q10" s="25">
        <f t="shared" ref="Q10" si="4">AVERAGE(Q4:Q9)</f>
        <v>55.045000000000002</v>
      </c>
      <c r="R10" s="137">
        <f t="shared" si="1"/>
        <v>86.501139310128082</v>
      </c>
      <c r="S10" s="9" t="s">
        <v>40</v>
      </c>
      <c r="T10" s="68">
        <v>7.1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0.33680555555555558</v>
      </c>
      <c r="H11" s="3" t="s">
        <v>120</v>
      </c>
      <c r="I11" s="1">
        <v>6</v>
      </c>
      <c r="J11" s="1">
        <v>243</v>
      </c>
      <c r="K11" s="1">
        <v>1100</v>
      </c>
      <c r="L11" s="2">
        <v>90.28</v>
      </c>
      <c r="M11" s="2">
        <v>77.599999999999994</v>
      </c>
      <c r="N11" s="137">
        <f t="shared" si="0"/>
        <v>85.954807266282671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6.9</v>
      </c>
      <c r="W11" s="9">
        <v>6.4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 t="s">
        <v>130</v>
      </c>
      <c r="H12" s="3" t="s">
        <v>120</v>
      </c>
      <c r="I12" s="1">
        <v>7</v>
      </c>
      <c r="J12" s="1">
        <v>244</v>
      </c>
      <c r="K12" s="1">
        <v>1800</v>
      </c>
      <c r="L12" s="2">
        <v>90.42</v>
      </c>
      <c r="M12" s="2">
        <v>77.239999999999995</v>
      </c>
      <c r="N12" s="137">
        <f t="shared" si="0"/>
        <v>85.423578854235785</v>
      </c>
      <c r="O12" s="158" t="s">
        <v>66</v>
      </c>
      <c r="P12" s="159"/>
      <c r="Q12" s="159"/>
      <c r="R12" s="160"/>
      <c r="S12" s="9" t="s">
        <v>18</v>
      </c>
      <c r="T12" s="68">
        <v>7.4</v>
      </c>
      <c r="U12" s="9" t="s">
        <v>18</v>
      </c>
      <c r="V12" s="68">
        <v>6.9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0.38194444444444442</v>
      </c>
      <c r="H13" s="3" t="s">
        <v>120</v>
      </c>
      <c r="I13" s="3">
        <v>3</v>
      </c>
      <c r="J13" s="3">
        <v>245</v>
      </c>
      <c r="K13" s="3">
        <v>900</v>
      </c>
      <c r="L13" s="8">
        <v>90.52</v>
      </c>
      <c r="M13" s="2">
        <v>77.72</v>
      </c>
      <c r="N13" s="137">
        <f t="shared" si="0"/>
        <v>85.859478568272209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0.1</v>
      </c>
      <c r="U13" s="9" t="s">
        <v>30</v>
      </c>
      <c r="V13" s="68">
        <v>6.9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17.22</v>
      </c>
      <c r="C14" s="2">
        <v>14.62</v>
      </c>
      <c r="D14" s="26">
        <f t="shared" ref="D14:D78" si="5">IF(B14&gt;0,C14/B14*100,0)</f>
        <v>84.901277584204422</v>
      </c>
      <c r="E14" s="2">
        <v>5.0999999999999996</v>
      </c>
      <c r="F14" s="97"/>
      <c r="G14" s="7" t="s">
        <v>133</v>
      </c>
      <c r="H14" s="3" t="s">
        <v>120</v>
      </c>
      <c r="I14" s="3">
        <v>2</v>
      </c>
      <c r="J14" s="3">
        <v>246</v>
      </c>
      <c r="K14" s="3">
        <v>900</v>
      </c>
      <c r="L14" s="8">
        <v>91.5</v>
      </c>
      <c r="M14" s="2">
        <v>78</v>
      </c>
      <c r="N14" s="137">
        <f t="shared" si="0"/>
        <v>85.245901639344254</v>
      </c>
      <c r="O14" s="9" t="s">
        <v>114</v>
      </c>
      <c r="P14" s="5">
        <v>70.260000000000005</v>
      </c>
      <c r="Q14" s="5">
        <v>50.84</v>
      </c>
      <c r="R14" s="137">
        <f t="shared" ref="R14:R17" si="6">IF(P14&gt;0,Q14/P14*100,0)</f>
        <v>72.359806433247925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16.66</v>
      </c>
      <c r="C15" s="2">
        <v>13.89</v>
      </c>
      <c r="D15" s="26">
        <f t="shared" si="5"/>
        <v>83.373349339735896</v>
      </c>
      <c r="E15" s="2">
        <v>5.4</v>
      </c>
      <c r="F15" s="97"/>
      <c r="G15" s="7" t="s">
        <v>134</v>
      </c>
      <c r="H15" s="3" t="s">
        <v>120</v>
      </c>
      <c r="I15" s="3">
        <v>4</v>
      </c>
      <c r="J15" s="3">
        <v>247</v>
      </c>
      <c r="K15" s="3">
        <v>900</v>
      </c>
      <c r="L15" s="8">
        <v>91.34</v>
      </c>
      <c r="M15" s="2">
        <v>77.72</v>
      </c>
      <c r="N15" s="137">
        <f t="shared" si="0"/>
        <v>85.088679658419082</v>
      </c>
      <c r="O15" s="119" t="s">
        <v>115</v>
      </c>
      <c r="P15" s="5">
        <v>68.09</v>
      </c>
      <c r="Q15" s="5">
        <v>49.36</v>
      </c>
      <c r="R15" s="137">
        <f t="shared" si="6"/>
        <v>72.492289616683792</v>
      </c>
      <c r="S15" s="9" t="s">
        <v>19</v>
      </c>
      <c r="T15" s="68">
        <v>7.4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17.579999999999998</v>
      </c>
      <c r="C16" s="2">
        <v>15.35</v>
      </c>
      <c r="D16" s="26">
        <f t="shared" si="5"/>
        <v>87.315130830489196</v>
      </c>
      <c r="E16" s="2">
        <v>5.5</v>
      </c>
      <c r="F16" s="97"/>
      <c r="G16" s="7" t="s">
        <v>135</v>
      </c>
      <c r="H16" s="3" t="s">
        <v>120</v>
      </c>
      <c r="I16" s="3">
        <v>7</v>
      </c>
      <c r="J16" s="3">
        <v>248</v>
      </c>
      <c r="K16" s="3">
        <v>1800</v>
      </c>
      <c r="L16" s="8">
        <v>91.1</v>
      </c>
      <c r="M16" s="2">
        <v>79.08</v>
      </c>
      <c r="N16" s="137">
        <f t="shared" si="0"/>
        <v>86.80570801317235</v>
      </c>
      <c r="O16" s="9" t="s">
        <v>116</v>
      </c>
      <c r="P16" s="5">
        <v>71.95</v>
      </c>
      <c r="Q16" s="5">
        <v>52.2</v>
      </c>
      <c r="R16" s="137">
        <f t="shared" si="6"/>
        <v>72.550382209867976</v>
      </c>
      <c r="S16" s="9" t="s">
        <v>42</v>
      </c>
      <c r="T16" s="68">
        <v>7.6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18.079999999999998</v>
      </c>
      <c r="C17" s="2">
        <v>15.91</v>
      </c>
      <c r="D17" s="26">
        <f t="shared" si="5"/>
        <v>87.997787610619483</v>
      </c>
      <c r="E17" s="2"/>
      <c r="F17" s="97"/>
      <c r="G17" s="7">
        <v>0.4826388888888889</v>
      </c>
      <c r="H17" s="3" t="s">
        <v>120</v>
      </c>
      <c r="I17" s="3">
        <v>3</v>
      </c>
      <c r="J17" s="3">
        <v>249</v>
      </c>
      <c r="K17" s="3">
        <v>900</v>
      </c>
      <c r="L17" s="8">
        <v>91.72</v>
      </c>
      <c r="M17" s="2">
        <v>78.040000000000006</v>
      </c>
      <c r="N17" s="137">
        <f t="shared" si="0"/>
        <v>85.085041430440484</v>
      </c>
      <c r="O17" s="9" t="s">
        <v>117</v>
      </c>
      <c r="P17" s="5">
        <v>75.83</v>
      </c>
      <c r="Q17" s="5">
        <v>53.96</v>
      </c>
      <c r="R17" s="137">
        <f t="shared" si="6"/>
        <v>71.15917183172887</v>
      </c>
      <c r="S17" s="99" t="s">
        <v>20</v>
      </c>
      <c r="T17" s="68">
        <v>7.7</v>
      </c>
      <c r="U17" s="9" t="s">
        <v>20</v>
      </c>
      <c r="V17" s="68">
        <v>7.2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17.43</v>
      </c>
      <c r="C18" s="2">
        <v>14.19</v>
      </c>
      <c r="D18" s="26">
        <f t="shared" si="5"/>
        <v>81.411359724612737</v>
      </c>
      <c r="E18" s="2">
        <v>5.5</v>
      </c>
      <c r="F18" s="97"/>
      <c r="G18" s="7">
        <v>0.4916666666666667</v>
      </c>
      <c r="H18" s="3" t="s">
        <v>120</v>
      </c>
      <c r="I18" s="3">
        <v>6</v>
      </c>
      <c r="J18" s="3">
        <v>250</v>
      </c>
      <c r="K18" s="3">
        <v>1100</v>
      </c>
      <c r="L18" s="8">
        <v>91.16</v>
      </c>
      <c r="M18" s="2">
        <v>77.92</v>
      </c>
      <c r="N18" s="137">
        <f t="shared" si="0"/>
        <v>85.476086002632741</v>
      </c>
      <c r="O18" s="28" t="s">
        <v>4</v>
      </c>
      <c r="P18" s="25">
        <f t="shared" ref="P18" si="7">AVERAGE(P12:P17)</f>
        <v>71.532499999999999</v>
      </c>
      <c r="Q18" s="25">
        <f t="shared" ref="Q18" si="8">AVERAGE(Q12:Q17)</f>
        <v>51.59</v>
      </c>
      <c r="R18" s="137">
        <f t="shared" ref="R18" si="9">IF(P18&gt;0,Q18/P18*100,0)</f>
        <v>72.121063852095205</v>
      </c>
      <c r="S18" s="99" t="s">
        <v>21</v>
      </c>
      <c r="T18" s="68">
        <v>7.6</v>
      </c>
      <c r="U18" s="9" t="s">
        <v>21</v>
      </c>
      <c r="V18" s="68">
        <v>7.4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17.8</v>
      </c>
      <c r="C19" s="2">
        <v>15.49</v>
      </c>
      <c r="D19" s="26">
        <f t="shared" si="5"/>
        <v>87.022471910112358</v>
      </c>
      <c r="E19" s="2">
        <v>5.5</v>
      </c>
      <c r="F19" s="97"/>
      <c r="G19" s="7">
        <v>0.5</v>
      </c>
      <c r="H19" s="3" t="s">
        <v>120</v>
      </c>
      <c r="I19" s="4">
        <v>4</v>
      </c>
      <c r="J19" s="4">
        <v>251</v>
      </c>
      <c r="K19" s="4">
        <v>900</v>
      </c>
      <c r="L19" s="5">
        <v>90.26</v>
      </c>
      <c r="M19" s="2">
        <v>77.599999999999994</v>
      </c>
      <c r="N19" s="137">
        <f t="shared" si="0"/>
        <v>85.973853312652324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7.3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17.461666666666666</v>
      </c>
      <c r="C20" s="25">
        <f>AVERAGE(C14:C19)</f>
        <v>14.908333333333331</v>
      </c>
      <c r="D20" s="26">
        <f t="shared" si="5"/>
        <v>85.377493557316015</v>
      </c>
      <c r="E20" s="25">
        <f>AVERAGE(E14:E19)</f>
        <v>5.4</v>
      </c>
      <c r="F20" s="25"/>
      <c r="G20" s="7">
        <v>0.51736111111111105</v>
      </c>
      <c r="H20" s="3" t="s">
        <v>120</v>
      </c>
      <c r="I20" s="3">
        <v>7</v>
      </c>
      <c r="J20" s="3">
        <v>252</v>
      </c>
      <c r="K20" s="3">
        <v>1800</v>
      </c>
      <c r="L20" s="8">
        <v>90.42</v>
      </c>
      <c r="M20" s="2">
        <v>76.88</v>
      </c>
      <c r="N20" s="137">
        <f t="shared" si="0"/>
        <v>85.025436850254366</v>
      </c>
      <c r="O20" s="158" t="s">
        <v>102</v>
      </c>
      <c r="P20" s="159"/>
      <c r="Q20" s="159"/>
      <c r="R20" s="160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0.55555555555555558</v>
      </c>
      <c r="H21" s="3" t="s">
        <v>120</v>
      </c>
      <c r="I21" s="3">
        <v>2</v>
      </c>
      <c r="J21" s="3">
        <v>253</v>
      </c>
      <c r="K21" s="3">
        <v>900</v>
      </c>
      <c r="L21" s="8">
        <v>90.72</v>
      </c>
      <c r="M21" s="2">
        <v>77.959999999999994</v>
      </c>
      <c r="N21" s="137">
        <f t="shared" si="0"/>
        <v>85.934744268077594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7.4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14.02</v>
      </c>
      <c r="C22" s="2">
        <v>11.89</v>
      </c>
      <c r="D22" s="26">
        <f t="shared" si="5"/>
        <v>84.807417974322405</v>
      </c>
      <c r="E22" s="2">
        <v>5.3</v>
      </c>
      <c r="F22" s="97"/>
      <c r="G22" s="7">
        <v>0.60069444444444442</v>
      </c>
      <c r="H22" s="3" t="s">
        <v>120</v>
      </c>
      <c r="I22" s="3">
        <v>3</v>
      </c>
      <c r="J22" s="3">
        <v>254</v>
      </c>
      <c r="K22" s="3">
        <v>900</v>
      </c>
      <c r="L22" s="8">
        <v>91.92</v>
      </c>
      <c r="M22" s="2">
        <v>77.88</v>
      </c>
      <c r="N22" s="137">
        <f t="shared" si="0"/>
        <v>84.725848563968668</v>
      </c>
      <c r="O22" s="9" t="s">
        <v>114</v>
      </c>
      <c r="P22" s="8">
        <v>72.55</v>
      </c>
      <c r="Q22" s="8">
        <v>38.619999999999997</v>
      </c>
      <c r="R22" s="137">
        <f t="shared" ref="R22:R25" si="10">IF(P22&gt;0,Q22/P22*100,0)</f>
        <v>53.232253618194349</v>
      </c>
      <c r="S22" s="9" t="s">
        <v>27</v>
      </c>
      <c r="T22" s="68">
        <v>7.5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14.6</v>
      </c>
      <c r="C23" s="2">
        <v>12.53</v>
      </c>
      <c r="D23" s="26">
        <f t="shared" si="5"/>
        <v>85.821917808219169</v>
      </c>
      <c r="E23" s="2">
        <v>5.4</v>
      </c>
      <c r="F23" s="97"/>
      <c r="G23" s="7">
        <v>0.60069444444444442</v>
      </c>
      <c r="H23" s="3" t="s">
        <v>120</v>
      </c>
      <c r="I23" s="3">
        <v>4</v>
      </c>
      <c r="J23" s="3">
        <v>255</v>
      </c>
      <c r="K23" s="3">
        <v>900</v>
      </c>
      <c r="L23" s="8">
        <v>90.96</v>
      </c>
      <c r="M23" s="2">
        <v>76.72</v>
      </c>
      <c r="N23" s="137">
        <f t="shared" si="0"/>
        <v>84.344766930518915</v>
      </c>
      <c r="O23" s="119" t="s">
        <v>115</v>
      </c>
      <c r="P23" s="8">
        <v>73.56</v>
      </c>
      <c r="Q23" s="8">
        <v>39.06</v>
      </c>
      <c r="R23" s="137">
        <f t="shared" si="10"/>
        <v>53.099510603588904</v>
      </c>
      <c r="S23" s="9" t="s">
        <v>28</v>
      </c>
      <c r="T23" s="68">
        <v>7.3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15.42</v>
      </c>
      <c r="C24" s="2">
        <v>13.57</v>
      </c>
      <c r="D24" s="26">
        <f t="shared" si="5"/>
        <v>88.002594033722431</v>
      </c>
      <c r="E24" s="2">
        <v>5.6</v>
      </c>
      <c r="F24" s="97"/>
      <c r="G24" s="7">
        <v>0.60416666666666663</v>
      </c>
      <c r="H24" s="3" t="s">
        <v>120</v>
      </c>
      <c r="I24" s="3">
        <v>6</v>
      </c>
      <c r="J24" s="3">
        <v>256</v>
      </c>
      <c r="K24" s="3">
        <v>1100</v>
      </c>
      <c r="L24" s="8">
        <v>91.1</v>
      </c>
      <c r="M24" s="2">
        <v>77.680000000000007</v>
      </c>
      <c r="N24" s="137">
        <f t="shared" si="0"/>
        <v>85.26893523600441</v>
      </c>
      <c r="O24" s="9" t="s">
        <v>116</v>
      </c>
      <c r="P24" s="8">
        <v>71.63</v>
      </c>
      <c r="Q24" s="8">
        <v>35.4</v>
      </c>
      <c r="R24" s="137">
        <f>IF(P24&gt;0,Q24/P24*100,0)</f>
        <v>49.420633812648333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15.81</v>
      </c>
      <c r="C25" s="2">
        <v>14.08</v>
      </c>
      <c r="D25" s="26">
        <f t="shared" si="5"/>
        <v>89.057558507273868</v>
      </c>
      <c r="E25" s="2"/>
      <c r="F25" s="97"/>
      <c r="G25" s="7">
        <v>0.66666666666666663</v>
      </c>
      <c r="H25" s="3" t="s">
        <v>120</v>
      </c>
      <c r="I25" s="3">
        <v>2</v>
      </c>
      <c r="J25" s="3">
        <v>257</v>
      </c>
      <c r="K25" s="3">
        <v>900</v>
      </c>
      <c r="L25" s="8">
        <v>90.96</v>
      </c>
      <c r="M25" s="2">
        <v>77.92</v>
      </c>
      <c r="N25" s="137">
        <f t="shared" si="0"/>
        <v>85.664028144239239</v>
      </c>
      <c r="O25" s="9" t="s">
        <v>117</v>
      </c>
      <c r="P25" s="8">
        <v>73.58</v>
      </c>
      <c r="Q25" s="8">
        <v>41.84</v>
      </c>
      <c r="R25" s="137">
        <f t="shared" si="10"/>
        <v>56.863278064691499</v>
      </c>
      <c r="S25" s="9" t="s">
        <v>63</v>
      </c>
      <c r="T25" s="68">
        <v>7.3</v>
      </c>
      <c r="U25" s="9" t="s">
        <v>63</v>
      </c>
      <c r="V25" s="68">
        <v>7.9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14.58</v>
      </c>
      <c r="C26" s="2">
        <v>12.23</v>
      </c>
      <c r="D26" s="26">
        <f t="shared" si="5"/>
        <v>83.882030178326474</v>
      </c>
      <c r="E26" s="2">
        <v>5.6</v>
      </c>
      <c r="F26" s="97"/>
      <c r="G26" s="7">
        <v>0.67361111111111116</v>
      </c>
      <c r="H26" s="3" t="s">
        <v>120</v>
      </c>
      <c r="I26" s="3">
        <v>7</v>
      </c>
      <c r="J26" s="3">
        <v>258</v>
      </c>
      <c r="K26" s="3">
        <v>1800</v>
      </c>
      <c r="L26" s="8">
        <v>90.32</v>
      </c>
      <c r="M26" s="2">
        <v>78.52</v>
      </c>
      <c r="N26" s="137">
        <f t="shared" si="0"/>
        <v>86.935341009743141</v>
      </c>
      <c r="O26" s="28" t="s">
        <v>4</v>
      </c>
      <c r="P26" s="25">
        <f t="shared" ref="P26" si="11">AVERAGE(P20:P25)</f>
        <v>72.83</v>
      </c>
      <c r="Q26" s="25">
        <f t="shared" ref="Q26" si="12">AVERAGE(Q20:Q25)</f>
        <v>38.730000000000004</v>
      </c>
      <c r="R26" s="137">
        <f>IF(P26&gt;0,Q26/P26*100,0)</f>
        <v>53.178635177811351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14.23</v>
      </c>
      <c r="C27" s="2">
        <v>12.1</v>
      </c>
      <c r="D27" s="26">
        <f t="shared" si="5"/>
        <v>85.031623330990854</v>
      </c>
      <c r="E27" s="2">
        <v>5.5</v>
      </c>
      <c r="F27" s="97"/>
      <c r="G27" s="7">
        <v>0.68402777777777779</v>
      </c>
      <c r="H27" s="3" t="s">
        <v>120</v>
      </c>
      <c r="I27" s="3">
        <v>6</v>
      </c>
      <c r="J27" s="3">
        <v>259</v>
      </c>
      <c r="K27" s="3">
        <v>1100</v>
      </c>
      <c r="L27" s="2">
        <v>90.26</v>
      </c>
      <c r="M27" s="2">
        <v>77.84</v>
      </c>
      <c r="N27" s="137">
        <f t="shared" si="0"/>
        <v>86.239751828052292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7.1</v>
      </c>
      <c r="W27" s="9"/>
      <c r="X27" s="68">
        <v>6.2</v>
      </c>
      <c r="Y27" s="47"/>
    </row>
    <row r="28" spans="1:25" ht="15.6">
      <c r="A28" s="24" t="s">
        <v>4</v>
      </c>
      <c r="B28" s="25">
        <f>AVERAGE(B22:B27)</f>
        <v>14.776666666666669</v>
      </c>
      <c r="C28" s="25">
        <f>AVERAGE(C22:C27)</f>
        <v>12.733333333333333</v>
      </c>
      <c r="D28" s="26">
        <f t="shared" si="5"/>
        <v>86.171892623505514</v>
      </c>
      <c r="E28" s="25">
        <f>AVERAGE(E22:E27)</f>
        <v>5.4799999999999995</v>
      </c>
      <c r="F28" s="25"/>
      <c r="G28" s="7">
        <v>0.69097222222222221</v>
      </c>
      <c r="H28" s="3" t="s">
        <v>120</v>
      </c>
      <c r="I28" s="3">
        <v>1</v>
      </c>
      <c r="J28" s="3">
        <v>260</v>
      </c>
      <c r="K28" s="3">
        <v>600</v>
      </c>
      <c r="L28" s="8"/>
      <c r="M28" s="2"/>
      <c r="N28" s="137">
        <f t="shared" si="0"/>
        <v>0</v>
      </c>
      <c r="O28" s="165" t="s">
        <v>67</v>
      </c>
      <c r="P28" s="166"/>
      <c r="Q28" s="166"/>
      <c r="R28" s="167"/>
      <c r="S28" s="9" t="s">
        <v>33</v>
      </c>
      <c r="T28" s="68">
        <v>7.5</v>
      </c>
      <c r="U28" s="9" t="s">
        <v>33</v>
      </c>
      <c r="V28" s="68">
        <v>7.9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140</v>
      </c>
      <c r="H29" s="3" t="s">
        <v>120</v>
      </c>
      <c r="I29" s="3">
        <v>3</v>
      </c>
      <c r="J29" s="3">
        <v>261</v>
      </c>
      <c r="K29" s="75">
        <v>900</v>
      </c>
      <c r="L29" s="76">
        <v>91.36</v>
      </c>
      <c r="M29" s="2">
        <v>78.92</v>
      </c>
      <c r="N29" s="137">
        <f t="shared" si="0"/>
        <v>86.383537653239927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0.72916666666666663</v>
      </c>
      <c r="H30" s="3" t="s">
        <v>120</v>
      </c>
      <c r="I30" s="3">
        <v>4</v>
      </c>
      <c r="J30" s="3">
        <v>262</v>
      </c>
      <c r="K30" s="3">
        <v>900</v>
      </c>
      <c r="L30" s="2">
        <v>90.74</v>
      </c>
      <c r="M30" s="2">
        <v>77.680000000000007</v>
      </c>
      <c r="N30" s="137">
        <f t="shared" si="0"/>
        <v>85.607229446771001</v>
      </c>
      <c r="O30" s="9" t="s">
        <v>114</v>
      </c>
      <c r="P30" s="2">
        <v>86.26</v>
      </c>
      <c r="Q30" s="2">
        <v>30.28</v>
      </c>
      <c r="R30" s="137">
        <f t="shared" ref="R30:R35" si="13">IF(P30&gt;0,Q30/P30*100,0)</f>
        <v>35.103176443310922</v>
      </c>
      <c r="S30" s="28" t="s">
        <v>4</v>
      </c>
      <c r="T30" s="25">
        <f>AVERAGE(T6:T29)</f>
        <v>6.9863636363636372</v>
      </c>
      <c r="U30" s="28" t="s">
        <v>4</v>
      </c>
      <c r="V30" s="25">
        <f>AVERAGE(V6:V29)</f>
        <v>7.1090909090909093</v>
      </c>
      <c r="W30" s="28" t="s">
        <v>4</v>
      </c>
      <c r="X30" s="25">
        <f>AVERAGE(X6:X29)</f>
        <v>6.45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0.74652777777777779</v>
      </c>
      <c r="H31" s="3" t="s">
        <v>120</v>
      </c>
      <c r="I31" s="3">
        <v>2</v>
      </c>
      <c r="J31" s="3">
        <v>263</v>
      </c>
      <c r="K31" s="3">
        <v>900</v>
      </c>
      <c r="L31" s="8">
        <v>90.72</v>
      </c>
      <c r="M31" s="2">
        <v>79.44</v>
      </c>
      <c r="N31" s="137">
        <f t="shared" si="0"/>
        <v>87.56613756613757</v>
      </c>
      <c r="O31" s="119" t="s">
        <v>115</v>
      </c>
      <c r="P31" s="2">
        <v>85.18</v>
      </c>
      <c r="Q31" s="2">
        <v>30.24</v>
      </c>
      <c r="R31" s="137">
        <f t="shared" si="13"/>
        <v>35.501291382953745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0.76736111111111116</v>
      </c>
      <c r="H32" s="3" t="s">
        <v>120</v>
      </c>
      <c r="I32" s="3">
        <v>6</v>
      </c>
      <c r="J32" s="3">
        <v>264</v>
      </c>
      <c r="K32" s="75">
        <v>1100</v>
      </c>
      <c r="L32" s="76">
        <v>90.76</v>
      </c>
      <c r="M32" s="2">
        <v>78.08</v>
      </c>
      <c r="N32" s="137">
        <f t="shared" si="0"/>
        <v>86.029087703834278</v>
      </c>
      <c r="O32" s="9" t="s">
        <v>116</v>
      </c>
      <c r="P32" s="2">
        <v>85.44</v>
      </c>
      <c r="Q32" s="2">
        <v>31.04</v>
      </c>
      <c r="R32" s="137">
        <f t="shared" si="13"/>
        <v>36.329588014981276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0.79166666666666663</v>
      </c>
      <c r="H33" s="22" t="s">
        <v>120</v>
      </c>
      <c r="I33" s="22">
        <v>3</v>
      </c>
      <c r="J33" s="22">
        <v>265</v>
      </c>
      <c r="K33" s="22">
        <v>900</v>
      </c>
      <c r="L33" s="23">
        <v>91.42</v>
      </c>
      <c r="M33" s="2">
        <v>78.48</v>
      </c>
      <c r="N33" s="137">
        <f t="shared" si="0"/>
        <v>85.845548020126898</v>
      </c>
      <c r="O33" s="9" t="s">
        <v>117</v>
      </c>
      <c r="P33" s="2">
        <v>86.12</v>
      </c>
      <c r="Q33" s="2">
        <v>31.12</v>
      </c>
      <c r="R33" s="137">
        <f t="shared" si="13"/>
        <v>36.135624709707386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0.79513888888888884</v>
      </c>
      <c r="H34" s="22" t="s">
        <v>120</v>
      </c>
      <c r="I34" s="22">
        <v>8</v>
      </c>
      <c r="J34" s="22">
        <v>266</v>
      </c>
      <c r="K34" s="22">
        <v>2800</v>
      </c>
      <c r="L34" s="23">
        <v>91.08</v>
      </c>
      <c r="M34" s="2">
        <v>79</v>
      </c>
      <c r="N34" s="137">
        <f t="shared" si="0"/>
        <v>86.736934563021521</v>
      </c>
      <c r="O34" s="54"/>
      <c r="P34" s="97">
        <v>86.5</v>
      </c>
      <c r="Q34" s="97">
        <v>30.76</v>
      </c>
      <c r="R34" s="137">
        <f t="shared" si="13"/>
        <v>35.560693641618499</v>
      </c>
      <c r="S34" s="9" t="s">
        <v>25</v>
      </c>
      <c r="T34" s="68">
        <v>8.8000000000000007</v>
      </c>
      <c r="U34" s="9">
        <v>8.6999999999999993</v>
      </c>
      <c r="V34" s="68">
        <v>9.6999999999999993</v>
      </c>
      <c r="W34" s="12" t="s">
        <v>25</v>
      </c>
      <c r="X34" s="81">
        <v>6.4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0.81944444444444453</v>
      </c>
      <c r="H35" s="22" t="s">
        <v>120</v>
      </c>
      <c r="I35" s="22">
        <v>1</v>
      </c>
      <c r="J35" s="22">
        <v>267</v>
      </c>
      <c r="K35" s="22">
        <v>600</v>
      </c>
      <c r="L35" s="23"/>
      <c r="M35" s="2"/>
      <c r="N35" s="137">
        <f t="shared" si="0"/>
        <v>0</v>
      </c>
      <c r="O35" s="146">
        <v>0</v>
      </c>
      <c r="P35" s="97">
        <v>86.08</v>
      </c>
      <c r="Q35" s="97">
        <v>30.16</v>
      </c>
      <c r="R35" s="137">
        <f t="shared" si="13"/>
        <v>35.037174721189587</v>
      </c>
      <c r="S35" s="9" t="s">
        <v>26</v>
      </c>
      <c r="T35" s="68">
        <v>8.8000000000000007</v>
      </c>
      <c r="U35" s="9" t="s">
        <v>26</v>
      </c>
      <c r="V35" s="68">
        <v>8.6999999999999993</v>
      </c>
      <c r="W35" s="12" t="s">
        <v>26</v>
      </c>
      <c r="X35" s="81">
        <v>6.4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0.82638888888888884</v>
      </c>
      <c r="H36" s="22" t="s">
        <v>120</v>
      </c>
      <c r="I36" s="22">
        <v>4</v>
      </c>
      <c r="J36" s="22">
        <v>268</v>
      </c>
      <c r="K36" s="22">
        <v>900</v>
      </c>
      <c r="L36" s="23">
        <v>90.5</v>
      </c>
      <c r="M36" s="2">
        <v>77.64</v>
      </c>
      <c r="N36" s="137">
        <f t="shared" si="0"/>
        <v>85.790055248618785</v>
      </c>
      <c r="O36" s="28" t="s">
        <v>4</v>
      </c>
      <c r="P36" s="25">
        <f t="shared" ref="P36" si="14">AVERAGE(P30:P35)</f>
        <v>85.93</v>
      </c>
      <c r="Q36" s="25">
        <f t="shared" ref="Q36" si="15">AVERAGE(Q30:Q35)</f>
        <v>30.599999999999998</v>
      </c>
      <c r="R36" s="137">
        <f>IF(P36&gt;0,Q36/P36*100,0)</f>
        <v>35.610380542301868</v>
      </c>
      <c r="S36" s="9" t="s">
        <v>39</v>
      </c>
      <c r="T36" s="68">
        <v>8.4</v>
      </c>
      <c r="U36" s="9" t="s">
        <v>39</v>
      </c>
      <c r="V36" s="68">
        <v>8.3000000000000007</v>
      </c>
      <c r="W36" s="12" t="s">
        <v>39</v>
      </c>
      <c r="X36" s="81">
        <v>6.4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0.86111111111111116</v>
      </c>
      <c r="H37" s="22" t="s">
        <v>120</v>
      </c>
      <c r="I37" s="22">
        <v>2</v>
      </c>
      <c r="J37" s="22">
        <v>269</v>
      </c>
      <c r="K37" s="22">
        <v>900</v>
      </c>
      <c r="L37" s="23">
        <v>91.2</v>
      </c>
      <c r="M37" s="2">
        <v>79.28</v>
      </c>
      <c r="N37" s="137">
        <f t="shared" si="0"/>
        <v>86.929824561403507</v>
      </c>
      <c r="O37" s="54"/>
      <c r="P37" s="9"/>
      <c r="Q37" s="9"/>
      <c r="R37" s="9"/>
      <c r="S37" s="9" t="s">
        <v>40</v>
      </c>
      <c r="T37" s="68">
        <v>7.8</v>
      </c>
      <c r="U37" s="9" t="s">
        <v>40</v>
      </c>
      <c r="V37" s="68">
        <v>8.3000000000000007</v>
      </c>
      <c r="W37" s="12" t="s">
        <v>40</v>
      </c>
      <c r="X37" s="81">
        <v>6.4</v>
      </c>
      <c r="Y37" s="47"/>
    </row>
    <row r="38" spans="1:25" ht="13.8">
      <c r="A38" s="73" t="s">
        <v>46</v>
      </c>
      <c r="B38" s="2">
        <v>4.58</v>
      </c>
      <c r="C38" s="2">
        <v>3.67</v>
      </c>
      <c r="D38" s="26">
        <f t="shared" si="5"/>
        <v>80.13100436681222</v>
      </c>
      <c r="E38" s="2">
        <v>6.3</v>
      </c>
      <c r="F38" s="97"/>
      <c r="G38" s="7">
        <v>0.89236111111111116</v>
      </c>
      <c r="H38" s="22" t="s">
        <v>120</v>
      </c>
      <c r="I38" s="22">
        <v>3</v>
      </c>
      <c r="J38" s="22">
        <v>270</v>
      </c>
      <c r="K38" s="22">
        <v>900</v>
      </c>
      <c r="L38" s="23">
        <v>91.92</v>
      </c>
      <c r="M38" s="2">
        <v>79.44</v>
      </c>
      <c r="N38" s="137">
        <f t="shared" si="0"/>
        <v>86.422976501305484</v>
      </c>
      <c r="O38" s="183" t="s">
        <v>58</v>
      </c>
      <c r="P38" s="184"/>
      <c r="Q38" s="184"/>
      <c r="R38" s="185"/>
      <c r="S38" s="9" t="s">
        <v>41</v>
      </c>
      <c r="T38" s="68">
        <v>7.7</v>
      </c>
      <c r="U38" s="9" t="s">
        <v>41</v>
      </c>
      <c r="V38" s="68">
        <v>8.1</v>
      </c>
      <c r="W38" s="12" t="s">
        <v>41</v>
      </c>
      <c r="X38" s="81">
        <v>6.4</v>
      </c>
      <c r="Y38" s="47"/>
    </row>
    <row r="39" spans="1:25" ht="13.8">
      <c r="A39" s="73" t="s">
        <v>47</v>
      </c>
      <c r="B39" s="2">
        <v>4.8600000000000003</v>
      </c>
      <c r="C39" s="2">
        <v>4</v>
      </c>
      <c r="D39" s="26">
        <f t="shared" si="5"/>
        <v>82.304526748971185</v>
      </c>
      <c r="E39" s="2">
        <v>6.3</v>
      </c>
      <c r="F39" s="97"/>
      <c r="G39" s="7">
        <v>0.89236111111111116</v>
      </c>
      <c r="H39" s="22" t="s">
        <v>143</v>
      </c>
      <c r="I39" s="22">
        <v>6</v>
      </c>
      <c r="J39" s="22">
        <v>271</v>
      </c>
      <c r="K39" s="22">
        <v>1100</v>
      </c>
      <c r="L39" s="23">
        <v>91.04</v>
      </c>
      <c r="M39" s="2">
        <v>78.36</v>
      </c>
      <c r="N39" s="137">
        <f t="shared" si="0"/>
        <v>86.072056239015808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7.6</v>
      </c>
      <c r="U39" s="9" t="s">
        <v>18</v>
      </c>
      <c r="V39" s="68">
        <v>8.1999999999999993</v>
      </c>
      <c r="W39" s="12" t="s">
        <v>18</v>
      </c>
      <c r="X39" s="81">
        <v>6.4</v>
      </c>
      <c r="Y39" s="47"/>
    </row>
    <row r="40" spans="1:25" ht="13.8">
      <c r="A40" s="73" t="s">
        <v>48</v>
      </c>
      <c r="B40" s="2">
        <v>4.6399999999999997</v>
      </c>
      <c r="C40" s="2">
        <v>3.88</v>
      </c>
      <c r="D40" s="26">
        <f t="shared" si="5"/>
        <v>83.620689655172413</v>
      </c>
      <c r="E40" s="2">
        <v>6.8</v>
      </c>
      <c r="F40" s="97"/>
      <c r="G40" s="7">
        <v>0.90972222222222221</v>
      </c>
      <c r="H40" s="22" t="s">
        <v>120</v>
      </c>
      <c r="I40" s="22">
        <v>1</v>
      </c>
      <c r="J40" s="22">
        <v>272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90.6</v>
      </c>
      <c r="Q40" s="8">
        <v>83.56</v>
      </c>
      <c r="R40" s="137">
        <f t="shared" ref="R40:R43" si="16">IF(P40&gt;0,Q40/P40*100,0)</f>
        <v>92.229580573951438</v>
      </c>
      <c r="S40" s="9" t="s">
        <v>30</v>
      </c>
      <c r="T40" s="68">
        <v>8.4</v>
      </c>
      <c r="U40" s="9" t="s">
        <v>30</v>
      </c>
      <c r="V40" s="68">
        <v>8.3000000000000007</v>
      </c>
      <c r="W40" s="12" t="s">
        <v>30</v>
      </c>
      <c r="X40" s="81">
        <v>6.4</v>
      </c>
      <c r="Y40" s="47"/>
    </row>
    <row r="41" spans="1:25" ht="13.8">
      <c r="A41" s="73" t="s">
        <v>49</v>
      </c>
      <c r="B41" s="2">
        <v>4.5</v>
      </c>
      <c r="C41" s="2">
        <v>3.62</v>
      </c>
      <c r="D41" s="26">
        <f t="shared" si="5"/>
        <v>80.444444444444457</v>
      </c>
      <c r="E41" s="2">
        <v>6.6</v>
      </c>
      <c r="F41" s="97"/>
      <c r="G41" s="7">
        <v>0.92708333333333337</v>
      </c>
      <c r="H41" s="22" t="s">
        <v>120</v>
      </c>
      <c r="I41" s="22">
        <v>2</v>
      </c>
      <c r="J41" s="22">
        <v>273</v>
      </c>
      <c r="K41" s="22">
        <v>900</v>
      </c>
      <c r="L41" s="23">
        <v>91.24</v>
      </c>
      <c r="M41" s="2">
        <v>78.08</v>
      </c>
      <c r="N41" s="137">
        <f t="shared" si="0"/>
        <v>85.576501534414732</v>
      </c>
      <c r="O41" s="119" t="s">
        <v>115</v>
      </c>
      <c r="P41" s="8">
        <v>92.68</v>
      </c>
      <c r="Q41" s="8">
        <v>86.44</v>
      </c>
      <c r="R41" s="137">
        <f t="shared" si="16"/>
        <v>93.267155804920137</v>
      </c>
      <c r="S41" s="9" t="s">
        <v>56</v>
      </c>
      <c r="T41" s="68">
        <v>8.5</v>
      </c>
      <c r="U41" s="9" t="s">
        <v>56</v>
      </c>
      <c r="V41" s="68">
        <v>8.5</v>
      </c>
      <c r="W41" s="12" t="s">
        <v>56</v>
      </c>
      <c r="X41" s="81">
        <v>6.4</v>
      </c>
      <c r="Y41" s="47"/>
    </row>
    <row r="42" spans="1:25" ht="13.8">
      <c r="A42" s="73" t="s">
        <v>50</v>
      </c>
      <c r="B42" s="2">
        <v>4.8499999999999996</v>
      </c>
      <c r="C42" s="2">
        <v>3.85</v>
      </c>
      <c r="D42" s="26">
        <f t="shared" si="5"/>
        <v>79.381443298969074</v>
      </c>
      <c r="E42" s="2">
        <v>6.7</v>
      </c>
      <c r="F42" s="97"/>
      <c r="G42" s="7">
        <v>0.93402777777777779</v>
      </c>
      <c r="H42" s="22" t="s">
        <v>120</v>
      </c>
      <c r="I42" s="22">
        <v>4</v>
      </c>
      <c r="J42" s="22">
        <v>274</v>
      </c>
      <c r="K42" s="22">
        <v>900</v>
      </c>
      <c r="L42" s="23">
        <v>91</v>
      </c>
      <c r="M42" s="2">
        <v>77.760000000000005</v>
      </c>
      <c r="N42" s="137">
        <f t="shared" si="0"/>
        <v>85.450549450549445</v>
      </c>
      <c r="O42" s="9" t="s">
        <v>116</v>
      </c>
      <c r="P42" s="8">
        <v>89.9</v>
      </c>
      <c r="Q42" s="8">
        <v>84.16</v>
      </c>
      <c r="R42" s="137">
        <f t="shared" si="16"/>
        <v>93.615127919911004</v>
      </c>
      <c r="S42" s="9" t="s">
        <v>19</v>
      </c>
      <c r="T42" s="68">
        <v>8.6999999999999993</v>
      </c>
      <c r="U42" s="9" t="s">
        <v>19</v>
      </c>
      <c r="V42" s="68">
        <v>8.5</v>
      </c>
      <c r="W42" s="12" t="s">
        <v>19</v>
      </c>
      <c r="X42" s="81">
        <v>6.4</v>
      </c>
      <c r="Y42" s="47"/>
    </row>
    <row r="43" spans="1:25" ht="13.8">
      <c r="A43" s="73" t="s">
        <v>51</v>
      </c>
      <c r="B43" s="2">
        <v>5.17</v>
      </c>
      <c r="C43" s="2">
        <v>4.3099999999999996</v>
      </c>
      <c r="D43" s="26">
        <f t="shared" si="5"/>
        <v>83.36557059961315</v>
      </c>
      <c r="E43" s="2"/>
      <c r="F43" s="97"/>
      <c r="G43" s="7">
        <v>0.95833333333333337</v>
      </c>
      <c r="H43" s="22" t="s">
        <v>120</v>
      </c>
      <c r="I43" s="22">
        <v>6</v>
      </c>
      <c r="J43" s="22">
        <v>275</v>
      </c>
      <c r="K43" s="22">
        <v>1100</v>
      </c>
      <c r="L43" s="23">
        <v>91.6</v>
      </c>
      <c r="M43" s="2">
        <v>78.28</v>
      </c>
      <c r="N43" s="137">
        <f t="shared" si="0"/>
        <v>85.4585152838428</v>
      </c>
      <c r="O43" s="9" t="s">
        <v>117</v>
      </c>
      <c r="P43" s="8">
        <v>92.52</v>
      </c>
      <c r="Q43" s="8">
        <v>84.72</v>
      </c>
      <c r="R43" s="137">
        <f t="shared" si="16"/>
        <v>91.569390402075229</v>
      </c>
      <c r="S43" s="9" t="s">
        <v>42</v>
      </c>
      <c r="T43" s="68">
        <v>8.9</v>
      </c>
      <c r="U43" s="9" t="s">
        <v>42</v>
      </c>
      <c r="V43" s="68">
        <v>8.4</v>
      </c>
      <c r="W43" s="12" t="s">
        <v>42</v>
      </c>
      <c r="X43" s="81">
        <v>6.4</v>
      </c>
      <c r="Y43" s="47"/>
    </row>
    <row r="44" spans="1:25" ht="15.6">
      <c r="A44" s="24" t="s">
        <v>4</v>
      </c>
      <c r="B44" s="25">
        <f>AVERAGE(B38:B43)</f>
        <v>4.7666666666666666</v>
      </c>
      <c r="C44" s="25">
        <f>AVERAGE(C38:C43)</f>
        <v>3.8883333333333336</v>
      </c>
      <c r="D44" s="26">
        <f t="shared" si="5"/>
        <v>81.573426573426573</v>
      </c>
      <c r="E44" s="25">
        <f>AVERAGE(E38:E43)</f>
        <v>6.5400000000000009</v>
      </c>
      <c r="F44" s="27"/>
      <c r="G44" s="7">
        <v>0.95833333333333337</v>
      </c>
      <c r="H44" s="22" t="s">
        <v>120</v>
      </c>
      <c r="I44" s="22">
        <v>7</v>
      </c>
      <c r="J44" s="22">
        <v>276</v>
      </c>
      <c r="K44" s="22">
        <v>1800</v>
      </c>
      <c r="L44" s="23">
        <v>90.12</v>
      </c>
      <c r="M44" s="2">
        <v>78.8</v>
      </c>
      <c r="N44" s="137">
        <f t="shared" si="0"/>
        <v>87.438970261873052</v>
      </c>
      <c r="O44" s="28" t="s">
        <v>4</v>
      </c>
      <c r="P44" s="25">
        <f t="shared" ref="P44" si="17">AVERAGE(P38:P43)</f>
        <v>91.424999999999997</v>
      </c>
      <c r="Q44" s="25">
        <f t="shared" ref="Q44" si="18">AVERAGE(Q38:Q43)</f>
        <v>84.72</v>
      </c>
      <c r="R44" s="137">
        <f t="shared" ref="R44" si="19">IF(P44&gt;0,Q44/P44*100,0)</f>
        <v>92.666119770303538</v>
      </c>
      <c r="S44" s="9" t="s">
        <v>20</v>
      </c>
      <c r="T44" s="68">
        <v>8.9</v>
      </c>
      <c r="U44" s="9" t="s">
        <v>20</v>
      </c>
      <c r="V44" s="68">
        <v>8.4</v>
      </c>
      <c r="W44" s="12" t="s">
        <v>20</v>
      </c>
      <c r="X44" s="81">
        <v>6.4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0.97222222222222221</v>
      </c>
      <c r="H45" s="22" t="s">
        <v>120</v>
      </c>
      <c r="I45" s="22">
        <v>3</v>
      </c>
      <c r="J45" s="22">
        <v>277</v>
      </c>
      <c r="K45" s="22">
        <v>900</v>
      </c>
      <c r="L45" s="23">
        <v>91.8</v>
      </c>
      <c r="M45" s="2">
        <v>78.48</v>
      </c>
      <c r="N45" s="137">
        <f t="shared" si="0"/>
        <v>85.490196078431381</v>
      </c>
      <c r="O45" s="9"/>
      <c r="P45" s="83"/>
      <c r="Q45" s="83"/>
      <c r="R45" s="9"/>
      <c r="S45" s="9" t="s">
        <v>21</v>
      </c>
      <c r="T45" s="68">
        <v>9.1</v>
      </c>
      <c r="U45" s="9" t="s">
        <v>21</v>
      </c>
      <c r="V45" s="68">
        <v>8.6</v>
      </c>
      <c r="W45" s="9" t="s">
        <v>21</v>
      </c>
      <c r="X45" s="81">
        <v>6.5</v>
      </c>
      <c r="Y45" s="47"/>
    </row>
    <row r="46" spans="1:25" ht="13.8">
      <c r="A46" s="73" t="s">
        <v>46</v>
      </c>
      <c r="B46" s="2">
        <v>13.45</v>
      </c>
      <c r="C46" s="2">
        <v>11.72</v>
      </c>
      <c r="D46" s="26">
        <f t="shared" si="5"/>
        <v>87.137546468401496</v>
      </c>
      <c r="E46" s="2">
        <v>7.1</v>
      </c>
      <c r="F46" s="97"/>
      <c r="G46" s="7">
        <v>2.0833333333333332E-2</v>
      </c>
      <c r="H46" s="22" t="s">
        <v>120</v>
      </c>
      <c r="I46" s="22">
        <v>7</v>
      </c>
      <c r="J46" s="22">
        <v>278</v>
      </c>
      <c r="K46" s="22">
        <v>1800</v>
      </c>
      <c r="L46" s="23">
        <v>91.1</v>
      </c>
      <c r="M46" s="2">
        <v>78.28</v>
      </c>
      <c r="N46" s="137">
        <f t="shared" si="0"/>
        <v>85.927552140504943</v>
      </c>
      <c r="O46" s="168" t="s">
        <v>70</v>
      </c>
      <c r="P46" s="169"/>
      <c r="Q46" s="169"/>
      <c r="R46" s="170"/>
      <c r="S46" s="9" t="s">
        <v>57</v>
      </c>
      <c r="T46" s="68">
        <v>9.1</v>
      </c>
      <c r="U46" s="9" t="s">
        <v>57</v>
      </c>
      <c r="V46" s="68">
        <v>8.6</v>
      </c>
      <c r="W46" s="9" t="s">
        <v>57</v>
      </c>
      <c r="X46" s="81">
        <v>6.4</v>
      </c>
      <c r="Y46" s="47"/>
    </row>
    <row r="47" spans="1:25" ht="13.8">
      <c r="A47" s="73" t="s">
        <v>47</v>
      </c>
      <c r="B47" s="2">
        <v>13.35</v>
      </c>
      <c r="C47" s="2">
        <v>11.43</v>
      </c>
      <c r="D47" s="26">
        <f t="shared" si="5"/>
        <v>85.617977528089881</v>
      </c>
      <c r="E47" s="2">
        <v>6.9</v>
      </c>
      <c r="F47" s="97"/>
      <c r="G47" s="7" t="s">
        <v>144</v>
      </c>
      <c r="H47" s="22" t="s">
        <v>120</v>
      </c>
      <c r="I47" s="22">
        <v>2</v>
      </c>
      <c r="J47" s="22">
        <v>279</v>
      </c>
      <c r="K47" s="22">
        <v>900</v>
      </c>
      <c r="L47" s="23">
        <v>91.08</v>
      </c>
      <c r="M47" s="2">
        <v>78.36</v>
      </c>
      <c r="N47" s="137">
        <f t="shared" si="0"/>
        <v>86.034255599472985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8.1</v>
      </c>
      <c r="U47" s="9" t="s">
        <v>22</v>
      </c>
      <c r="V47" s="68">
        <v>8.6</v>
      </c>
      <c r="W47" s="9" t="s">
        <v>22</v>
      </c>
      <c r="X47" s="81"/>
      <c r="Y47" s="47"/>
    </row>
    <row r="48" spans="1:25" ht="13.8">
      <c r="A48" s="73" t="s">
        <v>48</v>
      </c>
      <c r="B48" s="2">
        <v>13.71</v>
      </c>
      <c r="C48" s="2">
        <v>11.98</v>
      </c>
      <c r="D48" s="26">
        <f t="shared" si="5"/>
        <v>87.381473377097009</v>
      </c>
      <c r="E48" s="2">
        <v>6.9</v>
      </c>
      <c r="F48" s="97"/>
      <c r="G48" s="7" t="s">
        <v>145</v>
      </c>
      <c r="H48" s="22" t="s">
        <v>120</v>
      </c>
      <c r="I48" s="22">
        <v>6</v>
      </c>
      <c r="J48" s="22">
        <v>280</v>
      </c>
      <c r="K48" s="22">
        <v>1100</v>
      </c>
      <c r="L48" s="23">
        <v>90.86</v>
      </c>
      <c r="M48" s="2">
        <v>78.2</v>
      </c>
      <c r="N48" s="137">
        <f t="shared" si="0"/>
        <v>86.066475896984372</v>
      </c>
      <c r="O48" s="9" t="s">
        <v>114</v>
      </c>
      <c r="P48" s="8">
        <v>91.12</v>
      </c>
      <c r="Q48" s="8">
        <v>74.16</v>
      </c>
      <c r="R48" s="137">
        <f t="shared" ref="R48:R51" si="20">IF(P48&gt;0,Q48/P48*100,0)</f>
        <v>81.387181738366976</v>
      </c>
      <c r="S48" s="99" t="s">
        <v>23</v>
      </c>
      <c r="T48" s="68">
        <v>8.8000000000000007</v>
      </c>
      <c r="U48" s="9" t="s">
        <v>23</v>
      </c>
      <c r="V48" s="68">
        <v>8.5</v>
      </c>
      <c r="W48" s="9" t="s">
        <v>23</v>
      </c>
      <c r="X48" s="81">
        <v>6.4</v>
      </c>
      <c r="Y48" s="47"/>
    </row>
    <row r="49" spans="1:25" ht="15">
      <c r="A49" s="73" t="s">
        <v>49</v>
      </c>
      <c r="B49" s="2">
        <v>13.22</v>
      </c>
      <c r="C49" s="2">
        <v>11.46</v>
      </c>
      <c r="D49" s="26">
        <f t="shared" si="5"/>
        <v>86.686838124054461</v>
      </c>
      <c r="E49" s="2">
        <v>7.3</v>
      </c>
      <c r="F49" s="97"/>
      <c r="G49" s="7" t="s">
        <v>146</v>
      </c>
      <c r="H49" s="22" t="s">
        <v>120</v>
      </c>
      <c r="I49" s="22">
        <v>4</v>
      </c>
      <c r="J49" s="22">
        <v>281</v>
      </c>
      <c r="K49" s="85">
        <v>900</v>
      </c>
      <c r="L49" s="86">
        <v>90.98</v>
      </c>
      <c r="M49" s="2">
        <v>79.959999999999994</v>
      </c>
      <c r="N49" s="137">
        <f t="shared" si="0"/>
        <v>87.887447790723229</v>
      </c>
      <c r="O49" s="119" t="s">
        <v>115</v>
      </c>
      <c r="P49" s="8">
        <v>90.6</v>
      </c>
      <c r="Q49" s="8">
        <v>78.84</v>
      </c>
      <c r="R49" s="137">
        <f t="shared" si="20"/>
        <v>87.019867549668888</v>
      </c>
      <c r="S49" s="99" t="s">
        <v>27</v>
      </c>
      <c r="T49" s="68">
        <v>9.1</v>
      </c>
      <c r="U49" s="9" t="s">
        <v>27</v>
      </c>
      <c r="V49" s="68">
        <v>8.6</v>
      </c>
      <c r="W49" s="9" t="s">
        <v>27</v>
      </c>
      <c r="X49" s="81">
        <v>6.4</v>
      </c>
      <c r="Y49" s="47"/>
    </row>
    <row r="50" spans="1:25" ht="13.8">
      <c r="A50" s="73" t="s">
        <v>50</v>
      </c>
      <c r="B50" s="2">
        <v>13.05</v>
      </c>
      <c r="C50" s="2">
        <v>11.29</v>
      </c>
      <c r="D50" s="26">
        <f t="shared" si="5"/>
        <v>86.513409961685824</v>
      </c>
      <c r="E50" s="2">
        <v>7.1</v>
      </c>
      <c r="F50" s="97"/>
      <c r="G50" s="7" t="s">
        <v>147</v>
      </c>
      <c r="H50" s="87" t="s">
        <v>120</v>
      </c>
      <c r="I50" s="87">
        <v>7</v>
      </c>
      <c r="J50" s="87">
        <v>282</v>
      </c>
      <c r="K50" s="87">
        <v>1800</v>
      </c>
      <c r="L50" s="87">
        <v>91.64</v>
      </c>
      <c r="M50" s="2">
        <v>79.680000000000007</v>
      </c>
      <c r="N50" s="137">
        <f t="shared" si="0"/>
        <v>86.948930597992145</v>
      </c>
      <c r="O50" s="9" t="s">
        <v>116</v>
      </c>
      <c r="P50" s="8">
        <v>93.38</v>
      </c>
      <c r="Q50" s="8">
        <v>77.959999999999994</v>
      </c>
      <c r="R50" s="137">
        <f t="shared" si="20"/>
        <v>83.486828014564139</v>
      </c>
      <c r="S50" s="9" t="s">
        <v>28</v>
      </c>
      <c r="T50" s="68">
        <v>9.1</v>
      </c>
      <c r="U50" s="9" t="s">
        <v>28</v>
      </c>
      <c r="V50" s="68">
        <v>8.6</v>
      </c>
      <c r="W50" s="9" t="s">
        <v>28</v>
      </c>
      <c r="X50" s="81">
        <v>6.4</v>
      </c>
      <c r="Y50" s="47"/>
    </row>
    <row r="51" spans="1:25" ht="13.8">
      <c r="A51" s="73" t="s">
        <v>51</v>
      </c>
      <c r="B51" s="2">
        <v>12.96</v>
      </c>
      <c r="C51" s="2">
        <v>11.28</v>
      </c>
      <c r="D51" s="26">
        <f t="shared" si="5"/>
        <v>87.037037037037024</v>
      </c>
      <c r="E51" s="2">
        <v>7.1</v>
      </c>
      <c r="F51" s="97"/>
      <c r="G51" s="7">
        <v>0.11805555555555557</v>
      </c>
      <c r="H51" s="22" t="s">
        <v>120</v>
      </c>
      <c r="I51" s="22">
        <v>3</v>
      </c>
      <c r="J51" s="22">
        <v>283</v>
      </c>
      <c r="K51" s="22">
        <v>900</v>
      </c>
      <c r="L51" s="22">
        <v>91.08</v>
      </c>
      <c r="M51" s="2">
        <v>78.319999999999993</v>
      </c>
      <c r="N51" s="137">
        <f t="shared" si="0"/>
        <v>85.990338164251199</v>
      </c>
      <c r="O51" s="9" t="s">
        <v>117</v>
      </c>
      <c r="P51" s="8">
        <v>93.44</v>
      </c>
      <c r="Q51" s="8">
        <v>75.760000000000005</v>
      </c>
      <c r="R51" s="137">
        <f t="shared" si="20"/>
        <v>81.078767123287676</v>
      </c>
      <c r="S51" s="9" t="s">
        <v>29</v>
      </c>
      <c r="T51" s="68">
        <v>8.4</v>
      </c>
      <c r="U51" s="9" t="s">
        <v>29</v>
      </c>
      <c r="V51" s="68">
        <v>8.5</v>
      </c>
      <c r="W51" s="9" t="s">
        <v>29</v>
      </c>
      <c r="X51" s="81">
        <v>6.4</v>
      </c>
      <c r="Y51" s="47"/>
    </row>
    <row r="52" spans="1:25" ht="15.6">
      <c r="A52" s="24" t="s">
        <v>4</v>
      </c>
      <c r="B52" s="25">
        <f>AVERAGE(B46:B51)</f>
        <v>13.290000000000001</v>
      </c>
      <c r="C52" s="25">
        <f>AVERAGE(C46:C51)</f>
        <v>11.526666666666666</v>
      </c>
      <c r="D52" s="26">
        <f t="shared" si="5"/>
        <v>86.731878605467756</v>
      </c>
      <c r="E52" s="25">
        <f>AVERAGE(E46:E51)</f>
        <v>7.0666666666666664</v>
      </c>
      <c r="F52" s="27"/>
      <c r="G52" s="7">
        <v>0.125</v>
      </c>
      <c r="H52" s="22" t="s">
        <v>120</v>
      </c>
      <c r="I52" s="22">
        <v>6</v>
      </c>
      <c r="J52" s="22">
        <v>284</v>
      </c>
      <c r="K52" s="22">
        <v>1100</v>
      </c>
      <c r="L52" s="23">
        <v>91.08</v>
      </c>
      <c r="M52" s="2">
        <v>78.2</v>
      </c>
      <c r="N52" s="137">
        <f t="shared" si="0"/>
        <v>85.858585858585869</v>
      </c>
      <c r="O52" s="28" t="s">
        <v>4</v>
      </c>
      <c r="P52" s="25">
        <f t="shared" ref="P52" si="21">AVERAGE(P46:P51)</f>
        <v>92.135000000000005</v>
      </c>
      <c r="Q52" s="25">
        <f t="shared" ref="Q52" si="22">AVERAGE(Q46:Q51)</f>
        <v>76.679999999999993</v>
      </c>
      <c r="R52" s="137">
        <f t="shared" ref="R52" si="23">IF(P52&gt;0,Q52/P52*100,0)</f>
        <v>83.225701416399829</v>
      </c>
      <c r="S52" s="9" t="s">
        <v>63</v>
      </c>
      <c r="T52" s="68">
        <v>8</v>
      </c>
      <c r="U52" s="9" t="s">
        <v>63</v>
      </c>
      <c r="V52" s="68">
        <v>8.5</v>
      </c>
      <c r="W52" s="9" t="s">
        <v>63</v>
      </c>
      <c r="X52" s="81">
        <v>6.5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0.15277777777777776</v>
      </c>
      <c r="H53" s="22" t="s">
        <v>120</v>
      </c>
      <c r="I53" s="22">
        <v>2</v>
      </c>
      <c r="J53" s="22">
        <v>285</v>
      </c>
      <c r="K53" s="22">
        <v>900</v>
      </c>
      <c r="L53" s="23">
        <v>90.44</v>
      </c>
      <c r="M53" s="2">
        <v>77.28</v>
      </c>
      <c r="N53" s="137">
        <f t="shared" si="0"/>
        <v>85.448916408668723</v>
      </c>
      <c r="O53" s="171" t="s">
        <v>105</v>
      </c>
      <c r="P53" s="172"/>
      <c r="Q53" s="172"/>
      <c r="R53" s="173"/>
      <c r="S53" s="9" t="s">
        <v>31</v>
      </c>
      <c r="T53" s="68">
        <v>8.1</v>
      </c>
      <c r="U53" s="9" t="s">
        <v>31</v>
      </c>
      <c r="V53" s="68">
        <v>8.4</v>
      </c>
      <c r="W53" s="9" t="s">
        <v>31</v>
      </c>
      <c r="X53" s="81">
        <v>6.5</v>
      </c>
      <c r="Y53" s="47"/>
    </row>
    <row r="54" spans="1:25" ht="13.8">
      <c r="A54" s="73" t="s">
        <v>46</v>
      </c>
      <c r="B54" s="2">
        <v>63.45</v>
      </c>
      <c r="C54" s="2">
        <v>56.02</v>
      </c>
      <c r="D54" s="26">
        <f t="shared" si="5"/>
        <v>88.289992119779356</v>
      </c>
      <c r="E54" s="2">
        <v>6.4</v>
      </c>
      <c r="F54" s="97"/>
      <c r="G54" s="7">
        <v>0.15625</v>
      </c>
      <c r="H54" s="22" t="s">
        <v>120</v>
      </c>
      <c r="I54" s="22">
        <v>4</v>
      </c>
      <c r="J54" s="22">
        <v>286</v>
      </c>
      <c r="K54" s="22">
        <v>900</v>
      </c>
      <c r="L54" s="23">
        <v>91.28</v>
      </c>
      <c r="M54" s="2">
        <v>78.12</v>
      </c>
      <c r="N54" s="137">
        <f t="shared" si="0"/>
        <v>85.582822085889575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8.1999999999999993</v>
      </c>
      <c r="U54" s="9" t="s">
        <v>32</v>
      </c>
      <c r="V54" s="68">
        <v>8.1</v>
      </c>
      <c r="W54" s="9" t="s">
        <v>32</v>
      </c>
      <c r="X54" s="81">
        <v>6.6</v>
      </c>
      <c r="Y54" s="100"/>
    </row>
    <row r="55" spans="1:25" ht="13.8">
      <c r="A55" s="73" t="s">
        <v>47</v>
      </c>
      <c r="B55" s="2">
        <v>63.85</v>
      </c>
      <c r="C55" s="2">
        <v>56.56</v>
      </c>
      <c r="D55" s="26">
        <f t="shared" si="5"/>
        <v>88.582615505090061</v>
      </c>
      <c r="E55" s="2">
        <v>6.4</v>
      </c>
      <c r="F55" s="97"/>
      <c r="G55" s="89">
        <v>0.15625</v>
      </c>
      <c r="H55" s="22" t="s">
        <v>120</v>
      </c>
      <c r="I55" s="22">
        <v>7</v>
      </c>
      <c r="J55" s="22">
        <v>287</v>
      </c>
      <c r="K55" s="22">
        <v>1800</v>
      </c>
      <c r="L55" s="23">
        <v>91.12</v>
      </c>
      <c r="M55" s="2">
        <v>79</v>
      </c>
      <c r="N55" s="137">
        <f t="shared" si="0"/>
        <v>86.698858647936788</v>
      </c>
      <c r="O55" s="9" t="s">
        <v>114</v>
      </c>
      <c r="P55" s="2">
        <v>91.4</v>
      </c>
      <c r="Q55" s="2">
        <v>74.599999999999994</v>
      </c>
      <c r="R55" s="137">
        <f t="shared" ref="R55:R58" si="24">IF(P55&gt;0,Q55/P55*100,0)</f>
        <v>81.619256017505464</v>
      </c>
      <c r="S55" s="9" t="s">
        <v>33</v>
      </c>
      <c r="T55" s="68">
        <v>8.1</v>
      </c>
      <c r="U55" s="9" t="s">
        <v>33</v>
      </c>
      <c r="V55" s="68">
        <v>8.5</v>
      </c>
      <c r="W55" s="9" t="s">
        <v>33</v>
      </c>
      <c r="X55" s="81">
        <v>6.5</v>
      </c>
      <c r="Y55" s="100"/>
    </row>
    <row r="56" spans="1:25" ht="13.8">
      <c r="A56" s="73" t="s">
        <v>48</v>
      </c>
      <c r="B56" s="2">
        <v>64.150000000000006</v>
      </c>
      <c r="C56" s="2">
        <v>54.4</v>
      </c>
      <c r="D56" s="26">
        <f t="shared" si="5"/>
        <v>84.801247077162884</v>
      </c>
      <c r="E56" s="2">
        <v>6.3</v>
      </c>
      <c r="F56" s="97"/>
      <c r="G56" s="89">
        <v>0.19791666666666666</v>
      </c>
      <c r="H56" s="22" t="s">
        <v>120</v>
      </c>
      <c r="I56" s="22">
        <v>6</v>
      </c>
      <c r="J56" s="22">
        <v>288</v>
      </c>
      <c r="K56" s="22">
        <v>1100</v>
      </c>
      <c r="L56" s="23">
        <v>90</v>
      </c>
      <c r="M56" s="2">
        <v>76.72</v>
      </c>
      <c r="N56" s="137">
        <f t="shared" si="0"/>
        <v>85.24444444444444</v>
      </c>
      <c r="O56" s="119" t="s">
        <v>115</v>
      </c>
      <c r="P56" s="2">
        <v>90.3</v>
      </c>
      <c r="Q56" s="2">
        <v>78.599999999999994</v>
      </c>
      <c r="R56" s="137">
        <f t="shared" si="24"/>
        <v>87.043189368770754</v>
      </c>
      <c r="S56" s="9" t="s">
        <v>34</v>
      </c>
      <c r="T56" s="68">
        <v>9</v>
      </c>
      <c r="U56" s="9" t="s">
        <v>34</v>
      </c>
      <c r="V56" s="68">
        <v>8.5</v>
      </c>
      <c r="W56" s="9" t="s">
        <v>34</v>
      </c>
      <c r="X56" s="81">
        <v>6.6</v>
      </c>
      <c r="Y56" s="47"/>
    </row>
    <row r="57" spans="1:25" ht="15.6">
      <c r="A57" s="73" t="s">
        <v>49</v>
      </c>
      <c r="B57" s="2">
        <v>65.72</v>
      </c>
      <c r="C57" s="2">
        <v>57.26</v>
      </c>
      <c r="D57" s="26">
        <f t="shared" si="5"/>
        <v>87.127206329884359</v>
      </c>
      <c r="E57" s="2">
        <v>6.5</v>
      </c>
      <c r="F57" s="98"/>
      <c r="G57" s="89" t="s">
        <v>151</v>
      </c>
      <c r="H57" s="22" t="s">
        <v>120</v>
      </c>
      <c r="I57" s="22">
        <v>3</v>
      </c>
      <c r="J57" s="22">
        <v>289</v>
      </c>
      <c r="K57" s="22">
        <v>900</v>
      </c>
      <c r="L57" s="23">
        <v>91.26</v>
      </c>
      <c r="M57" s="2">
        <v>78.400000000000006</v>
      </c>
      <c r="N57" s="137">
        <f t="shared" si="0"/>
        <v>85.908393600701288</v>
      </c>
      <c r="O57" s="9" t="s">
        <v>116</v>
      </c>
      <c r="P57" s="2">
        <v>92.34</v>
      </c>
      <c r="Q57" s="2">
        <v>77.959999999999994</v>
      </c>
      <c r="R57" s="137">
        <f t="shared" si="24"/>
        <v>84.427117175655169</v>
      </c>
      <c r="S57" s="124" t="s">
        <v>4</v>
      </c>
      <c r="T57" s="25">
        <f>AVERAGE(T33:T56)</f>
        <v>8.5043478260869545</v>
      </c>
      <c r="U57" s="28" t="s">
        <v>4</v>
      </c>
      <c r="V57" s="25">
        <f>AVERAGE(V33:V56)</f>
        <v>8.4956521739130419</v>
      </c>
      <c r="W57" s="28" t="s">
        <v>4</v>
      </c>
      <c r="X57" s="25">
        <f>AVERAGE(X33:X56)</f>
        <v>6.4363636363636374</v>
      </c>
      <c r="Y57" s="47"/>
    </row>
    <row r="58" spans="1:25" ht="13.8">
      <c r="A58" s="73" t="s">
        <v>50</v>
      </c>
      <c r="B58" s="2">
        <v>65.38</v>
      </c>
      <c r="C58" s="2">
        <v>57.18</v>
      </c>
      <c r="D58" s="26">
        <f t="shared" si="5"/>
        <v>87.45793820740289</v>
      </c>
      <c r="E58" s="2">
        <v>6.4</v>
      </c>
      <c r="F58" s="97"/>
      <c r="G58" s="89">
        <v>0.22916666666666666</v>
      </c>
      <c r="H58" s="22" t="s">
        <v>120</v>
      </c>
      <c r="I58" s="22">
        <v>8</v>
      </c>
      <c r="J58" s="22">
        <v>290</v>
      </c>
      <c r="K58" s="22">
        <v>2800</v>
      </c>
      <c r="L58" s="23">
        <v>91.06</v>
      </c>
      <c r="M58" s="2">
        <v>78.08</v>
      </c>
      <c r="N58" s="137">
        <f t="shared" si="0"/>
        <v>85.74566220074675</v>
      </c>
      <c r="O58" s="9" t="s">
        <v>117</v>
      </c>
      <c r="P58" s="2">
        <v>93.72</v>
      </c>
      <c r="Q58" s="2">
        <v>77.760000000000005</v>
      </c>
      <c r="R58" s="137">
        <f t="shared" si="24"/>
        <v>82.970550576184394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64.64</v>
      </c>
      <c r="C59" s="2">
        <v>56.38</v>
      </c>
      <c r="D59" s="26">
        <f t="shared" si="5"/>
        <v>87.221534653465355</v>
      </c>
      <c r="E59" s="2">
        <v>6.2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64.531666666666666</v>
      </c>
      <c r="C60" s="25">
        <f>AVERAGE(C54:C59)</f>
        <v>56.300000000000004</v>
      </c>
      <c r="D60" s="26">
        <f t="shared" si="5"/>
        <v>87.243988739378608</v>
      </c>
      <c r="E60" s="25">
        <f>AVERAGE(E54:E59)</f>
        <v>6.3666666666666671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91.94</v>
      </c>
      <c r="Q60" s="25">
        <f t="shared" ref="Q60" si="26">AVERAGE(Q54:Q59)</f>
        <v>77.22999999999999</v>
      </c>
      <c r="R60" s="137">
        <f>IF(P60&gt;0,Q60/P60*100,0)</f>
        <v>84.000435066347606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80" t="s">
        <v>68</v>
      </c>
      <c r="P61" s="180"/>
      <c r="Q61" s="180"/>
      <c r="R61" s="180"/>
      <c r="S61" s="41"/>
      <c r="T61" s="60">
        <v>1</v>
      </c>
      <c r="U61" s="125">
        <v>872</v>
      </c>
      <c r="V61" s="108"/>
      <c r="W61" s="60">
        <v>1</v>
      </c>
      <c r="X61" s="62">
        <v>714</v>
      </c>
      <c r="Y61" s="47"/>
    </row>
    <row r="62" spans="1:25" ht="15">
      <c r="A62" s="73" t="s">
        <v>46</v>
      </c>
      <c r="B62" s="2"/>
      <c r="C62" s="2"/>
      <c r="D62" s="26"/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873</v>
      </c>
      <c r="V62" s="108"/>
      <c r="W62" s="60">
        <v>2</v>
      </c>
      <c r="X62" s="62">
        <v>1188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993</v>
      </c>
      <c r="V63" s="108"/>
      <c r="W63" s="69">
        <v>3</v>
      </c>
      <c r="X63" s="62">
        <v>874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98.98</v>
      </c>
      <c r="Q64" s="8"/>
      <c r="R64" s="8"/>
      <c r="S64" s="41"/>
      <c r="T64" s="60">
        <v>4</v>
      </c>
      <c r="U64" s="125">
        <v>1038</v>
      </c>
      <c r="V64" s="108"/>
      <c r="W64" s="60">
        <v>4</v>
      </c>
      <c r="X64" s="62">
        <v>1147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99.22</v>
      </c>
      <c r="Q65" s="8"/>
      <c r="R65" s="8"/>
      <c r="S65" s="41"/>
      <c r="T65" s="60">
        <v>5</v>
      </c>
      <c r="U65" s="125">
        <v>1114</v>
      </c>
      <c r="V65" s="108"/>
      <c r="W65" s="60">
        <v>5</v>
      </c>
      <c r="X65" s="62">
        <v>715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99.23</v>
      </c>
      <c r="Q66" s="8"/>
      <c r="R66" s="8"/>
      <c r="S66" s="41"/>
      <c r="T66" s="60">
        <v>6</v>
      </c>
      <c r="U66" s="125">
        <v>971</v>
      </c>
      <c r="V66" s="108"/>
      <c r="W66" s="60">
        <v>6</v>
      </c>
      <c r="X66" s="62">
        <v>1014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99.48</v>
      </c>
      <c r="Q67" s="8"/>
      <c r="R67" s="8"/>
      <c r="S67" s="41"/>
      <c r="T67" s="60">
        <v>7</v>
      </c>
      <c r="U67" s="125">
        <v>1610</v>
      </c>
      <c r="V67" s="108"/>
      <c r="W67" s="60">
        <v>7</v>
      </c>
      <c r="X67" s="62">
        <v>1440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99.12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12.67</v>
      </c>
      <c r="C70" s="143">
        <v>11</v>
      </c>
      <c r="D70" s="26">
        <f t="shared" si="5"/>
        <v>86.81925808997633</v>
      </c>
      <c r="E70" s="143">
        <v>8.1999999999999993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99.19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>
        <v>12.5</v>
      </c>
      <c r="C71" s="2">
        <v>10.72</v>
      </c>
      <c r="D71" s="26">
        <f t="shared" si="5"/>
        <v>85.76</v>
      </c>
      <c r="E71" s="2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>
        <v>12.71</v>
      </c>
      <c r="C72" s="2">
        <v>10.97</v>
      </c>
      <c r="D72" s="26">
        <f t="shared" si="5"/>
        <v>86.309992132179374</v>
      </c>
      <c r="E72" s="2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844</v>
      </c>
      <c r="V72" s="108"/>
      <c r="W72" s="60">
        <v>1</v>
      </c>
      <c r="X72" s="62">
        <v>829</v>
      </c>
      <c r="Y72" s="47"/>
    </row>
    <row r="73" spans="1:30" ht="15">
      <c r="A73" s="73" t="s">
        <v>49</v>
      </c>
      <c r="B73" s="2">
        <v>12.88</v>
      </c>
      <c r="C73" s="2">
        <v>11.14</v>
      </c>
      <c r="D73" s="26">
        <f t="shared" si="5"/>
        <v>86.490683229813655</v>
      </c>
      <c r="E73" s="2">
        <v>8.3000000000000007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125</v>
      </c>
      <c r="P73" s="2">
        <v>90.2</v>
      </c>
      <c r="Q73" s="2">
        <v>67.08</v>
      </c>
      <c r="R73" s="137">
        <f t="shared" ref="R73:R78" si="31">IF(P73&gt;0,Q73/P73*100,0)</f>
        <v>74.368070953436799</v>
      </c>
      <c r="S73" s="138" t="s">
        <v>126</v>
      </c>
      <c r="T73" s="60">
        <v>2</v>
      </c>
      <c r="U73" s="125">
        <v>960</v>
      </c>
      <c r="V73" s="108"/>
      <c r="W73" s="60">
        <v>2</v>
      </c>
      <c r="X73" s="62">
        <v>1110</v>
      </c>
      <c r="Y73" s="47"/>
    </row>
    <row r="74" spans="1:30" ht="15">
      <c r="A74" s="73" t="s">
        <v>50</v>
      </c>
      <c r="B74" s="2">
        <v>12.43</v>
      </c>
      <c r="C74" s="2">
        <v>10.75</v>
      </c>
      <c r="D74" s="26">
        <f t="shared" si="5"/>
        <v>86.484312148028962</v>
      </c>
      <c r="E74" s="2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89.76</v>
      </c>
      <c r="Q74" s="2">
        <v>66.8</v>
      </c>
      <c r="R74" s="137">
        <f t="shared" si="31"/>
        <v>74.420677361853819</v>
      </c>
      <c r="S74" s="138"/>
      <c r="T74" s="69">
        <v>3</v>
      </c>
      <c r="U74" s="125">
        <v>996</v>
      </c>
      <c r="V74" s="108"/>
      <c r="W74" s="69">
        <v>3</v>
      </c>
      <c r="X74" s="62">
        <v>940</v>
      </c>
      <c r="Y74" s="47"/>
    </row>
    <row r="75" spans="1:30" ht="15">
      <c r="A75" s="73" t="s">
        <v>51</v>
      </c>
      <c r="B75" s="2">
        <v>12.86</v>
      </c>
      <c r="C75" s="2">
        <v>11.09</v>
      </c>
      <c r="D75" s="26">
        <f t="shared" si="5"/>
        <v>86.236391912908246</v>
      </c>
      <c r="E75" s="2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90.56</v>
      </c>
      <c r="Q75" s="2">
        <v>67.12</v>
      </c>
      <c r="R75" s="137">
        <f t="shared" si="31"/>
        <v>74.116607773851598</v>
      </c>
      <c r="S75" s="138"/>
      <c r="T75" s="60">
        <v>4</v>
      </c>
      <c r="U75" s="125">
        <v>1212</v>
      </c>
      <c r="V75" s="108"/>
      <c r="W75" s="60">
        <v>4</v>
      </c>
      <c r="X75" s="62">
        <v>1037</v>
      </c>
      <c r="Y75" s="47"/>
    </row>
    <row r="76" spans="1:30" ht="15.6">
      <c r="A76" s="28" t="s">
        <v>4</v>
      </c>
      <c r="B76" s="25">
        <f>AVERAGE(B70:B75)</f>
        <v>12.675000000000002</v>
      </c>
      <c r="C76" s="25">
        <f>AVERAGE(C70:C75)</f>
        <v>10.945</v>
      </c>
      <c r="D76" s="26">
        <f t="shared" si="5"/>
        <v>86.351084812623256</v>
      </c>
      <c r="E76" s="25">
        <f>AVERAGE(E70:E75)</f>
        <v>8.1</v>
      </c>
      <c r="F76" s="92"/>
      <c r="G76" s="136" t="s">
        <v>4</v>
      </c>
      <c r="H76" s="25"/>
      <c r="I76" s="25"/>
      <c r="J76" s="25"/>
      <c r="K76" s="25">
        <f>SUM(K6:K75)</f>
        <v>60900</v>
      </c>
      <c r="L76" s="25">
        <f>AVERAGE(L6:L75)</f>
        <v>90.996000000000009</v>
      </c>
      <c r="M76" s="25">
        <f>AVERAGE(M6:M75)</f>
        <v>78.267200000000017</v>
      </c>
      <c r="N76" s="137">
        <f>IF(L76&gt;0,M76/L76*100,0)</f>
        <v>86.011692821662507</v>
      </c>
      <c r="O76" s="1" t="s">
        <v>142</v>
      </c>
      <c r="P76" s="2">
        <v>89.12</v>
      </c>
      <c r="Q76" s="2">
        <v>66.959999999999994</v>
      </c>
      <c r="R76" s="137">
        <f t="shared" si="31"/>
        <v>75.134649910233392</v>
      </c>
      <c r="S76" s="138"/>
      <c r="T76" s="60">
        <v>5</v>
      </c>
      <c r="U76" s="125">
        <v>1317</v>
      </c>
      <c r="V76" s="108"/>
      <c r="W76" s="60">
        <v>5</v>
      </c>
      <c r="X76" s="62">
        <v>720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1062</v>
      </c>
      <c r="V77" s="108"/>
      <c r="W77" s="60">
        <v>6</v>
      </c>
      <c r="X77" s="62">
        <v>985</v>
      </c>
      <c r="Y77" s="47"/>
    </row>
    <row r="78" spans="1:30" ht="15">
      <c r="A78" s="73" t="s">
        <v>46</v>
      </c>
      <c r="B78" s="2">
        <v>12.54</v>
      </c>
      <c r="C78" s="2">
        <v>10.89</v>
      </c>
      <c r="D78" s="26">
        <f t="shared" si="5"/>
        <v>86.842105263157904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1490</v>
      </c>
      <c r="V78" s="108"/>
      <c r="W78" s="60">
        <v>7</v>
      </c>
      <c r="X78" s="62">
        <v>1500</v>
      </c>
      <c r="Y78" s="47"/>
    </row>
    <row r="79" spans="1:30" ht="15.6">
      <c r="A79" s="73" t="s">
        <v>47</v>
      </c>
      <c r="B79" s="2">
        <v>12.44</v>
      </c>
      <c r="C79" s="2">
        <v>10.68</v>
      </c>
      <c r="D79" s="26">
        <f t="shared" ref="D79:D84" si="32">IF(B79&gt;0,C79/B79*100,0)</f>
        <v>85.852090032154337</v>
      </c>
      <c r="E79" s="2">
        <v>8</v>
      </c>
      <c r="F79" s="120"/>
      <c r="G79" s="3" t="s">
        <v>121</v>
      </c>
      <c r="H79" s="3" t="s">
        <v>122</v>
      </c>
      <c r="I79" s="3"/>
      <c r="J79" s="3"/>
      <c r="K79" s="75"/>
      <c r="L79" s="101">
        <v>93.32</v>
      </c>
      <c r="M79" s="101">
        <v>67.64</v>
      </c>
      <c r="N79" s="101">
        <v>72.48</v>
      </c>
      <c r="O79" s="28" t="s">
        <v>4</v>
      </c>
      <c r="P79" s="25">
        <f t="shared" ref="P79" si="33">AVERAGE(P73:P78)</f>
        <v>89.91</v>
      </c>
      <c r="Q79" s="25">
        <f t="shared" ref="Q79" si="34">AVERAGE(Q73:Q78)</f>
        <v>66.989999999999995</v>
      </c>
      <c r="R79" s="137">
        <f t="shared" ref="R79" si="35">IF(P79&gt;0,Q79/P79*100,0)</f>
        <v>74.507841174507831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>
        <v>12.56</v>
      </c>
      <c r="C80" s="2">
        <v>10.81</v>
      </c>
      <c r="D80" s="26">
        <f t="shared" si="32"/>
        <v>86.06687898089173</v>
      </c>
      <c r="E80" s="2">
        <v>8</v>
      </c>
      <c r="F80" s="2"/>
      <c r="G80" s="138" t="s">
        <v>137</v>
      </c>
      <c r="H80" s="138" t="s">
        <v>122</v>
      </c>
      <c r="I80" s="138"/>
      <c r="J80" s="138"/>
      <c r="K80" s="138"/>
      <c r="L80" s="101">
        <v>94.26</v>
      </c>
      <c r="M80" s="101">
        <v>68.72</v>
      </c>
      <c r="N80" s="101">
        <v>72.900000000000006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12.44</v>
      </c>
      <c r="C81" s="2">
        <v>10.74</v>
      </c>
      <c r="D81" s="26">
        <f t="shared" si="32"/>
        <v>86.334405144694543</v>
      </c>
      <c r="E81" s="2">
        <v>8.1999999999999993</v>
      </c>
      <c r="F81" s="5"/>
      <c r="G81" s="145">
        <v>0.58333333333333337</v>
      </c>
      <c r="H81" s="138" t="s">
        <v>122</v>
      </c>
      <c r="I81" s="138"/>
      <c r="J81" s="138"/>
      <c r="K81" s="138"/>
      <c r="L81" s="101">
        <v>94.94</v>
      </c>
      <c r="M81" s="101">
        <v>69.28</v>
      </c>
      <c r="N81" s="101">
        <v>72.97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12.37</v>
      </c>
      <c r="C82" s="2">
        <v>10.7</v>
      </c>
      <c r="D82" s="26">
        <f t="shared" si="32"/>
        <v>86.499595796281326</v>
      </c>
      <c r="E82" s="2">
        <v>8.3000000000000007</v>
      </c>
      <c r="F82" s="5"/>
      <c r="G82" s="145">
        <v>0.75</v>
      </c>
      <c r="H82" s="138" t="s">
        <v>122</v>
      </c>
      <c r="I82" s="138"/>
      <c r="J82" s="138"/>
      <c r="K82" s="138"/>
      <c r="L82" s="101">
        <v>93.82</v>
      </c>
      <c r="M82" s="101">
        <v>68.52</v>
      </c>
      <c r="N82" s="101">
        <v>73.03</v>
      </c>
      <c r="O82" s="3" t="s">
        <v>128</v>
      </c>
      <c r="P82" s="2">
        <v>88.44</v>
      </c>
      <c r="Q82" s="2">
        <v>64.599999999999994</v>
      </c>
      <c r="R82" s="137">
        <f t="shared" ref="R82:R87" si="36">IF(P82&gt;0,Q82/P82*100,0)</f>
        <v>73.043871551334234</v>
      </c>
      <c r="S82" s="2" t="s">
        <v>129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12.68</v>
      </c>
      <c r="C83" s="2">
        <v>11.05</v>
      </c>
      <c r="D83" s="26">
        <f t="shared" si="32"/>
        <v>87.145110410094645</v>
      </c>
      <c r="E83" s="2">
        <v>8</v>
      </c>
      <c r="F83" s="5"/>
      <c r="G83" s="7">
        <v>0.91666666666666663</v>
      </c>
      <c r="H83" s="3" t="s">
        <v>122</v>
      </c>
      <c r="I83" s="3"/>
      <c r="J83" s="3"/>
      <c r="K83" s="75"/>
      <c r="L83" s="101">
        <v>94.42</v>
      </c>
      <c r="M83" s="101">
        <v>69.12</v>
      </c>
      <c r="N83" s="101">
        <v>73.2</v>
      </c>
      <c r="O83" s="91" t="s">
        <v>131</v>
      </c>
      <c r="P83" s="2">
        <v>89.82</v>
      </c>
      <c r="Q83" s="2">
        <v>57.8</v>
      </c>
      <c r="R83" s="137">
        <f t="shared" si="36"/>
        <v>64.35092407036295</v>
      </c>
      <c r="S83" s="2" t="s">
        <v>132</v>
      </c>
      <c r="T83" s="60">
        <v>1</v>
      </c>
      <c r="U83" s="125">
        <v>735</v>
      </c>
      <c r="V83" s="108"/>
      <c r="W83" s="60">
        <v>1</v>
      </c>
      <c r="X83" s="62">
        <v>900</v>
      </c>
      <c r="Y83" s="47"/>
    </row>
    <row r="84" spans="1:29" ht="15.6">
      <c r="A84" s="71" t="s">
        <v>4</v>
      </c>
      <c r="B84" s="25">
        <f>AVERAGE(B78:B83)</f>
        <v>12.505000000000001</v>
      </c>
      <c r="C84" s="25">
        <f>AVERAGE(C78:C83)</f>
        <v>10.811666666666667</v>
      </c>
      <c r="D84" s="26">
        <f t="shared" si="32"/>
        <v>86.458749833399978</v>
      </c>
      <c r="E84" s="25">
        <f>AVERAGE(E78:E83)</f>
        <v>8.1166666666666671</v>
      </c>
      <c r="F84" s="70"/>
      <c r="G84" s="7" t="s">
        <v>149</v>
      </c>
      <c r="H84" s="3" t="s">
        <v>122</v>
      </c>
      <c r="I84" s="3"/>
      <c r="J84" s="3"/>
      <c r="K84" s="75"/>
      <c r="L84" s="101">
        <v>94.16</v>
      </c>
      <c r="M84" s="101">
        <v>68.56</v>
      </c>
      <c r="N84" s="101">
        <v>72.81</v>
      </c>
      <c r="O84" s="1" t="s">
        <v>138</v>
      </c>
      <c r="P84" s="2">
        <v>89.48</v>
      </c>
      <c r="Q84" s="2">
        <v>51.92</v>
      </c>
      <c r="R84" s="137">
        <f t="shared" si="36"/>
        <v>58.024139472507819</v>
      </c>
      <c r="S84" s="5" t="s">
        <v>132</v>
      </c>
      <c r="T84" s="60">
        <v>2</v>
      </c>
      <c r="U84" s="125">
        <v>1086</v>
      </c>
      <c r="V84" s="108"/>
      <c r="W84" s="60">
        <v>2</v>
      </c>
      <c r="X84" s="62">
        <v>830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94.153333333333322</v>
      </c>
      <c r="M85" s="25">
        <f>AVERAGE(M79:M84)</f>
        <v>68.64</v>
      </c>
      <c r="N85" s="137">
        <f t="shared" ref="N85" si="37">IF(L85&gt;0,M85/L85*100,0)</f>
        <v>72.902357855979616</v>
      </c>
      <c r="O85" s="1" t="s">
        <v>148</v>
      </c>
      <c r="P85" s="2">
        <v>89.76</v>
      </c>
      <c r="Q85" s="2">
        <v>51.44</v>
      </c>
      <c r="R85" s="137">
        <f t="shared" si="36"/>
        <v>57.30837789661318</v>
      </c>
      <c r="S85" s="5" t="s">
        <v>132</v>
      </c>
      <c r="T85" s="69">
        <v>3</v>
      </c>
      <c r="U85" s="125">
        <v>850</v>
      </c>
      <c r="V85" s="108"/>
      <c r="W85" s="69">
        <v>3</v>
      </c>
      <c r="X85" s="62">
        <v>980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6"/>
        <v>0</v>
      </c>
      <c r="S86" s="5"/>
      <c r="T86" s="60">
        <v>4</v>
      </c>
      <c r="U86" s="125">
        <v>993</v>
      </c>
      <c r="V86" s="108"/>
      <c r="W86" s="60">
        <v>4</v>
      </c>
      <c r="X86" s="62">
        <v>850</v>
      </c>
      <c r="Y86" s="47"/>
    </row>
    <row r="87" spans="1:29" ht="15">
      <c r="A87" s="73" t="s">
        <v>46</v>
      </c>
      <c r="B87" s="8"/>
      <c r="C87" s="8"/>
      <c r="D87" s="8"/>
      <c r="E87" s="8">
        <v>2.73</v>
      </c>
      <c r="F87" s="8">
        <v>2.97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6"/>
        <v>0</v>
      </c>
      <c r="S87" s="5"/>
      <c r="T87" s="60">
        <v>5</v>
      </c>
      <c r="U87" s="125">
        <v>780</v>
      </c>
      <c r="V87" s="108"/>
      <c r="W87" s="60">
        <v>5</v>
      </c>
      <c r="X87" s="62">
        <v>826</v>
      </c>
      <c r="Y87" s="47"/>
    </row>
    <row r="88" spans="1:29" ht="15.6">
      <c r="A88" s="73" t="s">
        <v>47</v>
      </c>
      <c r="B88" s="8"/>
      <c r="C88" s="8"/>
      <c r="D88" s="8"/>
      <c r="E88" s="8">
        <v>1.82</v>
      </c>
      <c r="F88" s="8">
        <v>1.86</v>
      </c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>
        <f t="shared" ref="P88" si="38">AVERAGE(P82:P87)</f>
        <v>89.375</v>
      </c>
      <c r="Q88" s="25">
        <f t="shared" ref="Q88" si="39">AVERAGE(Q82:Q87)</f>
        <v>56.44</v>
      </c>
      <c r="R88" s="137">
        <f t="shared" ref="R88" si="40">IF(P88&gt;0,Q88/P88*100,0)</f>
        <v>63.149650349650344</v>
      </c>
      <c r="S88" s="132"/>
      <c r="T88" s="60">
        <v>6</v>
      </c>
      <c r="U88" s="125">
        <v>1095</v>
      </c>
      <c r="V88" s="108"/>
      <c r="W88" s="60">
        <v>6</v>
      </c>
      <c r="X88" s="62">
        <v>933</v>
      </c>
      <c r="Y88" s="47"/>
    </row>
    <row r="89" spans="1:29" ht="15">
      <c r="A89" s="73" t="s">
        <v>48</v>
      </c>
      <c r="B89" s="8"/>
      <c r="C89" s="8"/>
      <c r="D89" s="8"/>
      <c r="E89" s="8">
        <v>2.4500000000000002</v>
      </c>
      <c r="F89" s="8">
        <v>2.39</v>
      </c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5">
        <v>1460</v>
      </c>
      <c r="V89" s="108"/>
      <c r="W89" s="60">
        <v>7</v>
      </c>
      <c r="X89" s="62">
        <v>1450</v>
      </c>
      <c r="Y89" s="47"/>
    </row>
    <row r="90" spans="1:29" ht="15">
      <c r="A90" s="73" t="s">
        <v>49</v>
      </c>
      <c r="B90" s="2"/>
      <c r="C90" s="8"/>
      <c r="D90" s="8"/>
      <c r="E90" s="8">
        <v>1.65</v>
      </c>
      <c r="F90" s="8">
        <v>2.09</v>
      </c>
      <c r="G90" s="3"/>
      <c r="H90" s="3"/>
      <c r="I90" s="3"/>
      <c r="J90" s="3"/>
      <c r="K90" s="75"/>
      <c r="L90" s="101"/>
      <c r="M90" s="101"/>
      <c r="N90" s="101"/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>
        <v>1.94</v>
      </c>
      <c r="F91" s="8">
        <v>1.87</v>
      </c>
      <c r="G91" s="3"/>
      <c r="H91" s="3"/>
      <c r="I91" s="3"/>
      <c r="J91" s="3"/>
      <c r="K91" s="75"/>
      <c r="L91" s="101"/>
      <c r="M91" s="101"/>
      <c r="N91" s="101"/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3.04</v>
      </c>
      <c r="F92" s="8">
        <v>4.24</v>
      </c>
      <c r="G92" s="3"/>
      <c r="H92" s="3"/>
      <c r="I92" s="3"/>
      <c r="J92" s="3"/>
      <c r="K92" s="75"/>
      <c r="L92" s="101"/>
      <c r="M92" s="101"/>
      <c r="N92" s="101"/>
      <c r="O92" s="3"/>
      <c r="P92" s="3"/>
      <c r="Q92" s="3"/>
      <c r="R92" s="3"/>
      <c r="S92" s="138"/>
      <c r="T92" s="144"/>
      <c r="U92" s="138"/>
      <c r="V92" s="138"/>
      <c r="W92" s="130"/>
      <c r="X92" s="130"/>
      <c r="Y92" s="130"/>
    </row>
    <row r="93" spans="1:29" ht="15.6">
      <c r="A93" s="28" t="s">
        <v>4</v>
      </c>
      <c r="B93" s="25" t="e">
        <f t="shared" ref="B93:F93" si="41">AVERAGE(B87:B92)</f>
        <v>#DIV/0!</v>
      </c>
      <c r="C93" s="25" t="e">
        <f t="shared" si="41"/>
        <v>#DIV/0!</v>
      </c>
      <c r="D93" s="25" t="e">
        <f t="shared" si="41"/>
        <v>#DIV/0!</v>
      </c>
      <c r="E93" s="25">
        <f t="shared" si="41"/>
        <v>2.2716666666666665</v>
      </c>
      <c r="F93" s="25">
        <f t="shared" si="41"/>
        <v>2.57</v>
      </c>
      <c r="G93" s="3"/>
      <c r="H93" s="3"/>
      <c r="I93" s="3"/>
      <c r="J93" s="3"/>
      <c r="K93" s="75"/>
      <c r="L93" s="101"/>
      <c r="M93" s="101"/>
      <c r="N93" s="101"/>
      <c r="O93" s="3"/>
      <c r="P93" s="2"/>
      <c r="Q93" s="2"/>
      <c r="R93" s="138"/>
      <c r="S93" s="138"/>
      <c r="T93" s="138"/>
      <c r="U93" s="138"/>
      <c r="V93" s="138"/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2">AVERAGE(L88:L93)</f>
        <v>#DIV/0!</v>
      </c>
      <c r="M94" s="25" t="e">
        <f t="shared" ref="M94" si="43">AVERAGE(M88:M93)</f>
        <v>#DIV/0!</v>
      </c>
      <c r="N94" s="137" t="e">
        <f t="shared" ref="N94" si="44">IF(L94&gt;0,M94/L94*100,0)</f>
        <v>#DIV/0!</v>
      </c>
      <c r="O94" s="1"/>
      <c r="P94" s="2"/>
      <c r="Q94" s="2"/>
      <c r="R94" s="138"/>
      <c r="S94" s="138"/>
      <c r="T94" s="138"/>
      <c r="U94" s="138"/>
      <c r="V94" s="138"/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4.1100000000000003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52</v>
      </c>
      <c r="C97" s="108"/>
      <c r="D97" s="90" t="s">
        <v>15</v>
      </c>
      <c r="E97" s="2">
        <v>3.86</v>
      </c>
      <c r="G97" s="91"/>
      <c r="H97" s="3"/>
      <c r="I97" s="1"/>
      <c r="J97" s="1"/>
      <c r="K97" s="1"/>
      <c r="L97" s="1"/>
      <c r="M97" s="1"/>
      <c r="N97" s="137">
        <f t="shared" ref="N97:N102" si="45">IF(L97&gt;0,M97/L97*100,0)</f>
        <v>0</v>
      </c>
      <c r="O97" s="138"/>
      <c r="P97" s="138"/>
      <c r="Q97" s="138"/>
      <c r="R97" s="138"/>
      <c r="S97" s="138"/>
      <c r="T97" s="138"/>
      <c r="U97" s="138"/>
      <c r="V97" s="13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54.8</v>
      </c>
      <c r="C98" s="108"/>
      <c r="D98" s="90" t="s">
        <v>62</v>
      </c>
      <c r="E98" s="2">
        <v>4</v>
      </c>
      <c r="G98" s="91"/>
      <c r="H98" s="3"/>
      <c r="I98" s="1"/>
      <c r="J98" s="1"/>
      <c r="K98" s="1"/>
      <c r="L98" s="1"/>
      <c r="M98" s="1"/>
      <c r="N98" s="137">
        <f t="shared" si="45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54.2</v>
      </c>
      <c r="C99" s="108"/>
      <c r="D99" s="6" t="s">
        <v>13</v>
      </c>
      <c r="E99" s="2">
        <v>4.13</v>
      </c>
      <c r="G99" s="91"/>
      <c r="H99" s="3"/>
      <c r="I99" s="1"/>
      <c r="J99" s="4"/>
      <c r="K99" s="1"/>
      <c r="L99" s="1"/>
      <c r="M99" s="1"/>
      <c r="N99" s="137">
        <f t="shared" si="45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52.8</v>
      </c>
      <c r="C100" s="108"/>
      <c r="D100" s="90" t="s">
        <v>16</v>
      </c>
      <c r="E100" s="2">
        <v>4.24</v>
      </c>
      <c r="G100" s="91"/>
      <c r="H100" s="3"/>
      <c r="I100" s="1"/>
      <c r="J100" s="4"/>
      <c r="K100" s="1"/>
      <c r="L100" s="1"/>
      <c r="M100" s="1"/>
      <c r="N100" s="137">
        <f t="shared" si="45"/>
        <v>0</v>
      </c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53.6</v>
      </c>
      <c r="C101" s="108"/>
      <c r="D101" s="90" t="s">
        <v>61</v>
      </c>
      <c r="E101" s="2">
        <v>4.3</v>
      </c>
      <c r="G101" s="91"/>
      <c r="H101" s="3"/>
      <c r="I101" s="1"/>
      <c r="J101" s="4"/>
      <c r="K101" s="1"/>
      <c r="L101" s="1"/>
      <c r="M101" s="1"/>
      <c r="N101" s="137">
        <f t="shared" si="45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6">AVERAGE(B96:B101)</f>
        <v>53.480000000000004</v>
      </c>
      <c r="C102" s="108"/>
      <c r="D102" s="26" t="s">
        <v>4</v>
      </c>
      <c r="E102" s="25">
        <f t="shared" ref="E102" si="47">AVERAGE(E96:E101)</f>
        <v>4.1066666666666674</v>
      </c>
      <c r="G102" s="91"/>
      <c r="H102" s="3"/>
      <c r="I102" s="1"/>
      <c r="J102" s="4"/>
      <c r="K102" s="1"/>
      <c r="L102" s="1"/>
      <c r="M102" s="1"/>
      <c r="N102" s="137">
        <f t="shared" si="45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48">AVERAGE(K97:K102)</f>
        <v>#DIV/0!</v>
      </c>
      <c r="L103" s="25" t="e">
        <f t="shared" ref="L103" si="49">AVERAGE(L97:L102)</f>
        <v>#DIV/0!</v>
      </c>
      <c r="M103" s="25" t="e">
        <f t="shared" ref="M103" si="50">AVERAGE(M97:M102)</f>
        <v>#DIV/0!</v>
      </c>
      <c r="N103" s="137" t="e">
        <f t="shared" ref="N103" si="51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>
        <v>52</v>
      </c>
      <c r="C106" s="108"/>
      <c r="D106" s="90" t="s">
        <v>15</v>
      </c>
      <c r="E106" s="2"/>
      <c r="G106" s="91" t="s">
        <v>123</v>
      </c>
      <c r="H106" s="3" t="s">
        <v>124</v>
      </c>
      <c r="I106" s="1"/>
      <c r="J106" s="1"/>
      <c r="K106" s="1"/>
      <c r="L106" s="1">
        <v>95.14</v>
      </c>
      <c r="M106" s="1">
        <v>51.08</v>
      </c>
      <c r="N106" s="1">
        <v>53.68</v>
      </c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 t="s">
        <v>137</v>
      </c>
      <c r="H107" s="3"/>
      <c r="I107" s="1"/>
      <c r="J107" s="1"/>
      <c r="K107" s="1"/>
      <c r="L107" s="1">
        <v>95.28</v>
      </c>
      <c r="M107" s="1">
        <v>51.8</v>
      </c>
      <c r="N107" s="1">
        <v>54.36</v>
      </c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 t="s">
        <v>141</v>
      </c>
      <c r="H109" s="3" t="s">
        <v>124</v>
      </c>
      <c r="I109" s="1"/>
      <c r="J109" s="4"/>
      <c r="K109" s="1"/>
      <c r="L109" s="1">
        <v>94.16</v>
      </c>
      <c r="M109" s="1">
        <v>49.76</v>
      </c>
      <c r="N109" s="1">
        <v>52.84</v>
      </c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124</v>
      </c>
      <c r="I110" s="1"/>
      <c r="J110" s="4"/>
      <c r="K110" s="1"/>
      <c r="L110" s="1">
        <v>94.54</v>
      </c>
      <c r="M110" s="1">
        <v>50.4</v>
      </c>
      <c r="N110" s="1">
        <v>53.31</v>
      </c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>
        <f t="shared" ref="B111" si="52">AVERAGE(B105:B110)</f>
        <v>52</v>
      </c>
      <c r="C111" s="108"/>
      <c r="D111" s="26" t="s">
        <v>4</v>
      </c>
      <c r="E111" s="25" t="e">
        <f t="shared" ref="E111" si="53">AVERAGE(E105:E110)</f>
        <v>#DIV/0!</v>
      </c>
      <c r="G111" s="91" t="s">
        <v>149</v>
      </c>
      <c r="H111" s="3" t="s">
        <v>124</v>
      </c>
      <c r="I111" s="1"/>
      <c r="J111" s="4"/>
      <c r="K111" s="1"/>
      <c r="L111" s="1">
        <v>93.94</v>
      </c>
      <c r="M111" s="1">
        <v>51.56</v>
      </c>
      <c r="N111" s="1">
        <v>54.88</v>
      </c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4">AVERAGE(L106:L111)</f>
        <v>94.612000000000009</v>
      </c>
      <c r="M112" s="25">
        <f t="shared" ref="M112" si="55">AVERAGE(M106:M111)</f>
        <v>50.92</v>
      </c>
      <c r="N112" s="137">
        <f t="shared" ref="N112" si="56">IF(L112&gt;0,M112/L112*100,0)</f>
        <v>53.819811440409246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25" t="e">
        <f>AVERAGE(V100:V111)</f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2021-10-06T17:43:56Z</cp:lastPrinted>
  <dcterms:created xsi:type="dcterms:W3CDTF">2006-10-21T09:11:40Z</dcterms:created>
  <dcterms:modified xsi:type="dcterms:W3CDTF">2021-10-06T17:44:53Z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